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住宅用地" sheetId="6" r:id="rId1"/>
    <sheet name="商服用地" sheetId="7" r:id="rId2"/>
    <sheet name="工矿仓储用地" sheetId="2" r:id="rId3"/>
    <sheet name="公共管理与公共服务用地" sheetId="4" r:id="rId4"/>
    <sheet name="公共管理与公共服务、交通运输用地" sheetId="5" r:id="rId5"/>
  </sheets>
  <calcPr calcId="144525"/>
</workbook>
</file>

<file path=xl/sharedStrings.xml><?xml version="1.0" encoding="utf-8"?>
<sst xmlns="http://schemas.openxmlformats.org/spreadsheetml/2006/main" count="128" uniqueCount="91">
  <si>
    <t>附件1</t>
  </si>
  <si>
    <t>2023年市本级住宅用地供应计划表</t>
  </si>
  <si>
    <t>序号</t>
  </si>
  <si>
    <t>土地位置</t>
  </si>
  <si>
    <t>土地面积</t>
  </si>
  <si>
    <t>平方米</t>
  </si>
  <si>
    <t>亩</t>
  </si>
  <si>
    <t>公顷</t>
  </si>
  <si>
    <t>来宾市兴宾区凤凰镇</t>
  </si>
  <si>
    <t>来宾市城南新区长兴路与榜山路交叉口西北角</t>
  </si>
  <si>
    <t>来宾市城南新区鳌山路与榜山路交叉口东南角</t>
  </si>
  <si>
    <t>来宾市城南新区榜山路与龙湾路交叉口东南侧</t>
  </si>
  <si>
    <t>来宾市城南新区福安路与龙湾路交叉口西南角</t>
  </si>
  <si>
    <t>来宾市城南新区福安路与龙湾路交叉口东南角</t>
  </si>
  <si>
    <t>经一路西侧</t>
  </si>
  <si>
    <t>来宾市永兴路与迎宾路交叉口东南角</t>
  </si>
  <si>
    <t>来宾市鸣翠路与飞龙路交叉口西南角</t>
  </si>
  <si>
    <t>来宾市滨江北路与华侨纵二路交叉口西北角</t>
  </si>
  <si>
    <t>来宾市华侨横四路与华侨纵二路交叉口西北角</t>
  </si>
  <si>
    <t>来宾市城北商贸组团铁北路与迎宾路交叉口西北角</t>
  </si>
  <si>
    <t>住宅用地小计</t>
  </si>
  <si>
    <t xml:space="preserve"> </t>
  </si>
  <si>
    <t>附件2</t>
  </si>
  <si>
    <t>2023年市本级商服用地供应计划表</t>
  </si>
  <si>
    <t>来宾市兴宾区高安乡来宾至象州石龙公路左侧</t>
  </si>
  <si>
    <t>来宾市兴宾区石牙镇石牙街</t>
  </si>
  <si>
    <t>来宾市兴宾区石牙镇初级中学西南方向直线距离80米处</t>
  </si>
  <si>
    <t>主城区</t>
  </si>
  <si>
    <t>来宾市鸣翠路与飞龙路交叉口东南角</t>
  </si>
  <si>
    <t>寺山镇</t>
  </si>
  <si>
    <t>大湾镇</t>
  </si>
  <si>
    <t>小平阳镇</t>
  </si>
  <si>
    <t>商服用地小计</t>
  </si>
  <si>
    <t>附件3</t>
  </si>
  <si>
    <t>2023年市本级工矿仓储用地供应计划表</t>
  </si>
  <si>
    <t>来宾市（小平阳）碳酸钙产业园纬三路与经四路交叉口东北角</t>
  </si>
  <si>
    <t>象岭路西面</t>
  </si>
  <si>
    <t>廖平农场廖平水泥厂</t>
  </si>
  <si>
    <t>兴宾区迁江工业园区</t>
  </si>
  <si>
    <t>河南工业园西区汇元路东侧（植护云商二期北面）</t>
  </si>
  <si>
    <t>来宾市兴宾区大湾乡凌仑村民委三家村石湾处</t>
  </si>
  <si>
    <t>来宾市兴宾区蒙村镇王元村新桃屯S323旁</t>
  </si>
  <si>
    <t>来宾市兴宾区三五产业园规划横二路与规划纵一路交叉口西南角</t>
  </si>
  <si>
    <t>来宾市兴宾区小平阳碳酸钙产业园区</t>
  </si>
  <si>
    <t>来宾市兴宾区三五产业园规划横一路与规划纵三路交叉口东南角</t>
  </si>
  <si>
    <t>来宾市兴宾区石牙产业园工业路与规划横一路交叉口北侧</t>
  </si>
  <si>
    <t>七洞乡七洞村民委员会王罗村</t>
  </si>
  <si>
    <t>来宾市兴宾区迁江镇</t>
  </si>
  <si>
    <t>来宾市兴宾区蒙村镇</t>
  </si>
  <si>
    <t>规划纵二路与规划横一路交叉口东北角</t>
  </si>
  <si>
    <t>来宾市福凌路与长岭路交叉口西北角</t>
  </si>
  <si>
    <t>汇元锰厂区周边</t>
  </si>
  <si>
    <t>迁江工业园银海铝业附近</t>
  </si>
  <si>
    <t>三五产业园</t>
  </si>
  <si>
    <t>河南工业园区凌湖路与汇元路交叉口西南角</t>
  </si>
  <si>
    <t>凤凰工业园区前进路与兴业路交叉口西北角</t>
  </si>
  <si>
    <t>凤凰工业园区前进路与建业路交叉口东北角</t>
  </si>
  <si>
    <t>前进路以北，纵六路以东</t>
  </si>
  <si>
    <t>凤凰工业园区凤安路与建业路交叉口东北角</t>
  </si>
  <si>
    <t>凤凰工业园区凤安路与兴业路交叉口西北角</t>
  </si>
  <si>
    <t>兴宾区南泗乡铁帽山林场原净水站（现原料堆场）</t>
  </si>
  <si>
    <t>兴宾区南泗乡铁帽山林场（碳酸钙）</t>
  </si>
  <si>
    <t>兴宾区南泗乡铁帽山林场（展厅后地块）</t>
  </si>
  <si>
    <t>兴宾区高安乡黔江示范牧场（园区工业用地）</t>
  </si>
  <si>
    <t>工矿仓储物流用地小计</t>
  </si>
  <si>
    <t>附件4</t>
  </si>
  <si>
    <t>2023年市本级公共管理与公共服务用地供应计划表</t>
  </si>
  <si>
    <t>陶邓镇</t>
  </si>
  <si>
    <t>来宾市（小平阳）碳酸钙产业园经一路与纬一路交叉口东南角</t>
  </si>
  <si>
    <t>来宾市兴宾区小平阳碳酸钙产业园区陶邓片区内</t>
  </si>
  <si>
    <t>石牙产业园内</t>
  </si>
  <si>
    <t>五山镇施村村民委员会排墓村民小组、排寨村民小组</t>
  </si>
  <si>
    <t>良塘镇良塘村民委员会第四街村民小组</t>
  </si>
  <si>
    <t>三五镇三五社区居民委员会三五街村民小组</t>
  </si>
  <si>
    <t>石牙镇石牙社区居民委员会石牙街村民小组</t>
  </si>
  <si>
    <t>陶邓镇三育村民委员会桥宇村民小组</t>
  </si>
  <si>
    <t>镇东社区城南四路中段</t>
  </si>
  <si>
    <t>兴宾区南泗乡铁帽山林场</t>
  </si>
  <si>
    <t>兴宾区高安乡黔江示范牧场</t>
  </si>
  <si>
    <t>公共管理与公共服务用地小计</t>
  </si>
  <si>
    <t>附件5</t>
  </si>
  <si>
    <t>2023年市本级公共管理与公共服务、交通运输用地供应计划表</t>
  </si>
  <si>
    <t>金锋路与西E路交叉口西南角</t>
  </si>
  <si>
    <t>兴宾区内</t>
  </si>
  <si>
    <t>良江产业园内</t>
  </si>
  <si>
    <t>北起规划横四路南至规划横三路</t>
  </si>
  <si>
    <t>三五产业园内</t>
  </si>
  <si>
    <t>来宾市兴宾区南泗乡铁帽山林场</t>
  </si>
  <si>
    <t>来宾市华侨大道与侨兴路交叉口西北角</t>
  </si>
  <si>
    <t>来宾市兴宾区维林大道与人民路交叉口东北角</t>
  </si>
  <si>
    <t>教育、道路用地小计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</si>
</sst>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);[Red]\(0.00\)"/>
    <numFmt numFmtId="178" formatCode="0.0000_ "/>
    <numFmt numFmtId="179" formatCode="0.00_ "/>
    <numFmt numFmtId="180" formatCode="0.0000_);[Red]\(0.0000\)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0"/>
    <xf numFmtId="0" fontId="21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9" fillId="0" borderId="0"/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/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>
      <alignment vertical="center"/>
    </xf>
    <xf numFmtId="178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177" fontId="1" fillId="0" borderId="1" xfId="4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9" fontId="2" fillId="0" borderId="1" xfId="4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178" fontId="2" fillId="0" borderId="0" xfId="0" applyNumberFormat="1" applyFont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0,0_x000d__x000a_NA_x000d__x000a_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_2007年自治区企业挖潜改造资金项目计划表-尿素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8 2 4 4 6 2 2 3 2 2" xfId="52"/>
    <cellStyle name="gcd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2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3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4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5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6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7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8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9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0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1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2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3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4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5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6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7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8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9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20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21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22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23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24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25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26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27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28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29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30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31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32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33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34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35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36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37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38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39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40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41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42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43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44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45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46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47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48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49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50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51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52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53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54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55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56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57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58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59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60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61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62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63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64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65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66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67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68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69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70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71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72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73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74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75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76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77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78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79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80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81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82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83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84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85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86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87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88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89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90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91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92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93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94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95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96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97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98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99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00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01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02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03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04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05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06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07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08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09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10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11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12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13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14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15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16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17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18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19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20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21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22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23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24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25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26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27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28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29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30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31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32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33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34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35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36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37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38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39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40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41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42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43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44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45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46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47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48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49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50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51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52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53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54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55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56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57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58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59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60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61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62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63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64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65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66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67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68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69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70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71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72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73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74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75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76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77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78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79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80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81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82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83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84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85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86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87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88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89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90" name="Text Box 12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57150</xdr:rowOff>
    </xdr:to>
    <xdr:sp>
      <xdr:nvSpPr>
        <xdr:cNvPr id="191" name="Text Box 13"/>
        <xdr:cNvSpPr txBox="1"/>
      </xdr:nvSpPr>
      <xdr:spPr>
        <a:xfrm>
          <a:off x="9144000" y="6597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92" name="Text Box 17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582295</xdr:colOff>
      <xdr:row>19</xdr:row>
      <xdr:rowOff>11430</xdr:rowOff>
    </xdr:to>
    <xdr:sp>
      <xdr:nvSpPr>
        <xdr:cNvPr id="193" name="Text Box 18"/>
        <xdr:cNvSpPr txBox="1"/>
      </xdr:nvSpPr>
      <xdr:spPr>
        <a:xfrm>
          <a:off x="9144000" y="6597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94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95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96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197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98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199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00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01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02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03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04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05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06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07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08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09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10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11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12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13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14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15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16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17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18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19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20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21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22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23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24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25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26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27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28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29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30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31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32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33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34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35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36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37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38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39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40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41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42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43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44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45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46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47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48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49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50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51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52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53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54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55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56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57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58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59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60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61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62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63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64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65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66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67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68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69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70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71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72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73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74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75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76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77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78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79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80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81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82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83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84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85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86" name="Text Box 12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68580</xdr:rowOff>
    </xdr:to>
    <xdr:sp>
      <xdr:nvSpPr>
        <xdr:cNvPr id="287" name="Text Box 13"/>
        <xdr:cNvSpPr txBox="1"/>
      </xdr:nvSpPr>
      <xdr:spPr>
        <a:xfrm>
          <a:off x="9144000" y="6597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88" name="Text Box 17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591185</xdr:colOff>
      <xdr:row>19</xdr:row>
      <xdr:rowOff>22860</xdr:rowOff>
    </xdr:to>
    <xdr:sp>
      <xdr:nvSpPr>
        <xdr:cNvPr id="289" name="Text Box 18"/>
        <xdr:cNvSpPr txBox="1"/>
      </xdr:nvSpPr>
      <xdr:spPr>
        <a:xfrm>
          <a:off x="9144000" y="6597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2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3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4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5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6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7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8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9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0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1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2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3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4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5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6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7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8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9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20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21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22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23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24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25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26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27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28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29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30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31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32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33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34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35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36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37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38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39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40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41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42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43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44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45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46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47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48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49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50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51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52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53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54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55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56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57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58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59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60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61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62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63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64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65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66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67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68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69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70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71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72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73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74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75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76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77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78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79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80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81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82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83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84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85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86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87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88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89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90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91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92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93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94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95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96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97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98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99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00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01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02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03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04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05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06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07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08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09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10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11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12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13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14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15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16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17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18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19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20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21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22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23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24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25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26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27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28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29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30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31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32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33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34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35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36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37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38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39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40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41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42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43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44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45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46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47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48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49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50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51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52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53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54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55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56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57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58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59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60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61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62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63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64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65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66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67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68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69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70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71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72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73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74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75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76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77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78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79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80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81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82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83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84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85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86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87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88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89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90" name="Text Box 12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91" name="Text Box 13"/>
        <xdr:cNvSpPr txBox="1"/>
      </xdr:nvSpPr>
      <xdr:spPr>
        <a:xfrm>
          <a:off x="8553450" y="4756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92" name="Text Box 17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93" name="Text Box 18"/>
        <xdr:cNvSpPr txBox="1"/>
      </xdr:nvSpPr>
      <xdr:spPr>
        <a:xfrm>
          <a:off x="8553450" y="4756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94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95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96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97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98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99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00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01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02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03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04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05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06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07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08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09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10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11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12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13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14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15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16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17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18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19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20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21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22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23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24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25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26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27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28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29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30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31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32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33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34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35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36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37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38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39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40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41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42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43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44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45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46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47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48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49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50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51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52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53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54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55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56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57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58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59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60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61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62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63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64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65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66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67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68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69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70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71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72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73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74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75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76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77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78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79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80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81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82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83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84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85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86" name="Text Box 12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87" name="Text Box 13"/>
        <xdr:cNvSpPr txBox="1"/>
      </xdr:nvSpPr>
      <xdr:spPr>
        <a:xfrm>
          <a:off x="8553450" y="4756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88" name="Text Box 17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89" name="Text Box 18"/>
        <xdr:cNvSpPr txBox="1"/>
      </xdr:nvSpPr>
      <xdr:spPr>
        <a:xfrm>
          <a:off x="8553450" y="4756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2" name="Text Box 12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3" name="Text Box 13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4" name="Text Box 17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5" name="Text Box 18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6" name="Text Box 12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7" name="Text Box 13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8" name="Text Box 17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9" name="Text Box 18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10" name="Text Box 12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11" name="Text Box 13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12" name="Text Box 17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13" name="Text Box 18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14" name="Text Box 12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15" name="Text Box 13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16" name="Text Box 17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17" name="Text Box 18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18" name="Text Box 12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19" name="Text Box 13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20" name="Text Box 17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21" name="Text Box 18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22" name="Text Box 12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23" name="Text Box 13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24" name="Text Box 17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25" name="Text Box 18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26" name="Text Box 12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27" name="Text Box 13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28" name="Text Box 17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29" name="Text Box 18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30" name="Text Box 12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31" name="Text Box 13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32" name="Text Box 17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33" name="Text Box 18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34" name="Text Box 12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35" name="Text Box 13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36" name="Text Box 17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37" name="Text Box 18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38" name="Text Box 12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39" name="Text Box 13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40" name="Text Box 17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41" name="Text Box 18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42" name="Text Box 12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43" name="Text Box 13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44" name="Text Box 17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45" name="Text Box 18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46" name="Text Box 12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57150</xdr:rowOff>
    </xdr:to>
    <xdr:sp>
      <xdr:nvSpPr>
        <xdr:cNvPr id="47" name="Text Box 13"/>
        <xdr:cNvSpPr txBox="1"/>
      </xdr:nvSpPr>
      <xdr:spPr>
        <a:xfrm>
          <a:off x="10342880" y="145351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48" name="Text Box 17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582295</xdr:colOff>
      <xdr:row>36</xdr:row>
      <xdr:rowOff>11430</xdr:rowOff>
    </xdr:to>
    <xdr:sp>
      <xdr:nvSpPr>
        <xdr:cNvPr id="49" name="Text Box 18"/>
        <xdr:cNvSpPr txBox="1"/>
      </xdr:nvSpPr>
      <xdr:spPr>
        <a:xfrm>
          <a:off x="10342880" y="145351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50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51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52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53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54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55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56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57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58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59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60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61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62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63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64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65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66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67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68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69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70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71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72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73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74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75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76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77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78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79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80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81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82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83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84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85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86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87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88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89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90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91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92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93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94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95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96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97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98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99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00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01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102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103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04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05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106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107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08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09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110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111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12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13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114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115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16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17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118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119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20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21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122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123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24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25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126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127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28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29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130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131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32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33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134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135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36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37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138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139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40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41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142" name="Text Box 12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68580</xdr:rowOff>
    </xdr:to>
    <xdr:sp>
      <xdr:nvSpPr>
        <xdr:cNvPr id="143" name="Text Box 13"/>
        <xdr:cNvSpPr txBox="1"/>
      </xdr:nvSpPr>
      <xdr:spPr>
        <a:xfrm>
          <a:off x="10342880" y="145351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44" name="Text Box 17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7</xdr:col>
      <xdr:colOff>591185</xdr:colOff>
      <xdr:row>36</xdr:row>
      <xdr:rowOff>22860</xdr:rowOff>
    </xdr:to>
    <xdr:sp>
      <xdr:nvSpPr>
        <xdr:cNvPr id="145" name="Text Box 18"/>
        <xdr:cNvSpPr txBox="1"/>
      </xdr:nvSpPr>
      <xdr:spPr>
        <a:xfrm>
          <a:off x="10342880" y="145351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2" name="Text Box 12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3" name="Text Box 13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4" name="Text Box 17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5" name="Text Box 18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6" name="Text Box 12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7" name="Text Box 13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8" name="Text Box 17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9" name="Text Box 18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10" name="Text Box 12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11" name="Text Box 13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12" name="Text Box 17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13" name="Text Box 18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14" name="Text Box 12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15" name="Text Box 13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16" name="Text Box 17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17" name="Text Box 18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18" name="Text Box 12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19" name="Text Box 13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20" name="Text Box 17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21" name="Text Box 18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22" name="Text Box 12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23" name="Text Box 13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24" name="Text Box 17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25" name="Text Box 18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26" name="Text Box 12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27" name="Text Box 13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28" name="Text Box 17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29" name="Text Box 18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30" name="Text Box 12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31" name="Text Box 13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32" name="Text Box 17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33" name="Text Box 18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34" name="Text Box 12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35" name="Text Box 13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36" name="Text Box 17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37" name="Text Box 18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38" name="Text Box 12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39" name="Text Box 13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40" name="Text Box 17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41" name="Text Box 18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42" name="Text Box 12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43" name="Text Box 13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44" name="Text Box 17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45" name="Text Box 18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46" name="Text Box 12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47" name="Text Box 13"/>
        <xdr:cNvSpPr txBox="1"/>
      </xdr:nvSpPr>
      <xdr:spPr>
        <a:xfrm>
          <a:off x="8477250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48" name="Text Box 17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49" name="Text Box 18"/>
        <xdr:cNvSpPr txBox="1"/>
      </xdr:nvSpPr>
      <xdr:spPr>
        <a:xfrm>
          <a:off x="8477250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50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51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52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53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54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55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56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57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58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59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60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61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62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63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64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65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66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67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68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69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70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71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72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73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74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75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76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77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78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79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80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81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82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83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84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85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86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87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88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89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90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91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92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93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94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95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96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97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98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99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00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01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02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03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04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05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06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07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08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09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10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11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12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13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14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15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16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17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18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19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20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21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22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23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24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25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26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27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28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29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30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31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32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33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34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35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36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37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38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39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40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41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42" name="Text Box 12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43" name="Text Box 13"/>
        <xdr:cNvSpPr txBox="1"/>
      </xdr:nvSpPr>
      <xdr:spPr>
        <a:xfrm>
          <a:off x="8477250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44" name="Text Box 17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45" name="Text Box 18"/>
        <xdr:cNvSpPr txBox="1"/>
      </xdr:nvSpPr>
      <xdr:spPr>
        <a:xfrm>
          <a:off x="8477250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46" name="Text Box 12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47" name="Text Box 13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48" name="Text Box 17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49" name="Text Box 18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50" name="Text Box 12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51" name="Text Box 13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52" name="Text Box 17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53" name="Text Box 18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54" name="Text Box 12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55" name="Text Box 13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56" name="Text Box 17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57" name="Text Box 18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58" name="Text Box 12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59" name="Text Box 13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60" name="Text Box 17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61" name="Text Box 18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62" name="Text Box 12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63" name="Text Box 13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64" name="Text Box 17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65" name="Text Box 18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66" name="Text Box 12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67" name="Text Box 13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68" name="Text Box 17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69" name="Text Box 18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70" name="Text Box 12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71" name="Text Box 13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72" name="Text Box 17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73" name="Text Box 18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74" name="Text Box 12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75" name="Text Box 13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76" name="Text Box 17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77" name="Text Box 18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78" name="Text Box 12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79" name="Text Box 13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80" name="Text Box 17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81" name="Text Box 18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82" name="Text Box 12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83" name="Text Box 13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84" name="Text Box 17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85" name="Text Box 18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86" name="Text Box 12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87" name="Text Box 13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88" name="Text Box 17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89" name="Text Box 18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90" name="Text Box 12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57150</xdr:rowOff>
    </xdr:to>
    <xdr:sp>
      <xdr:nvSpPr>
        <xdr:cNvPr id="191" name="Text Box 13"/>
        <xdr:cNvSpPr txBox="1"/>
      </xdr:nvSpPr>
      <xdr:spPr>
        <a:xfrm>
          <a:off x="8477250" y="51625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92" name="Text Box 17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582295</xdr:colOff>
      <xdr:row>14</xdr:row>
      <xdr:rowOff>11430</xdr:rowOff>
    </xdr:to>
    <xdr:sp>
      <xdr:nvSpPr>
        <xdr:cNvPr id="193" name="Text Box 18"/>
        <xdr:cNvSpPr txBox="1"/>
      </xdr:nvSpPr>
      <xdr:spPr>
        <a:xfrm>
          <a:off x="8477250" y="51625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94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95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96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197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98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199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00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01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02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03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04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05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06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07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08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09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10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11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12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13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14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15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16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17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18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19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20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21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22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23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24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25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26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27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28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29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30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31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32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33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34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35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36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37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38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39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40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41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42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43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44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45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46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47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48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49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50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51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52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53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54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55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56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57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58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59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60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61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62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63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64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65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66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67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68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69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70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71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72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73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74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75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76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77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78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79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80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81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82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83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84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85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86" name="Text Box 12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68580</xdr:rowOff>
    </xdr:to>
    <xdr:sp>
      <xdr:nvSpPr>
        <xdr:cNvPr id="287" name="Text Box 13"/>
        <xdr:cNvSpPr txBox="1"/>
      </xdr:nvSpPr>
      <xdr:spPr>
        <a:xfrm>
          <a:off x="8477250" y="51625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88" name="Text Box 17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7</xdr:col>
      <xdr:colOff>591185</xdr:colOff>
      <xdr:row>14</xdr:row>
      <xdr:rowOff>22860</xdr:rowOff>
    </xdr:to>
    <xdr:sp>
      <xdr:nvSpPr>
        <xdr:cNvPr id="289" name="Text Box 18"/>
        <xdr:cNvSpPr txBox="1"/>
      </xdr:nvSpPr>
      <xdr:spPr>
        <a:xfrm>
          <a:off x="8477250" y="51625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2" name="Text Box 12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3" name="Text Box 13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4" name="Text Box 17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5" name="Text Box 18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6" name="Text Box 12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7" name="Text Box 13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8" name="Text Box 17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9" name="Text Box 18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10" name="Text Box 12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11" name="Text Box 13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12" name="Text Box 17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13" name="Text Box 18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14" name="Text Box 12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15" name="Text Box 13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16" name="Text Box 17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17" name="Text Box 18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18" name="Text Box 12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19" name="Text Box 13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20" name="Text Box 17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21" name="Text Box 18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22" name="Text Box 12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23" name="Text Box 13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24" name="Text Box 17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25" name="Text Box 18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26" name="Text Box 12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27" name="Text Box 13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28" name="Text Box 17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29" name="Text Box 18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30" name="Text Box 12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31" name="Text Box 13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32" name="Text Box 17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33" name="Text Box 18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34" name="Text Box 12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35" name="Text Box 13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36" name="Text Box 17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37" name="Text Box 18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38" name="Text Box 12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39" name="Text Box 13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40" name="Text Box 17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41" name="Text Box 18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42" name="Text Box 12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43" name="Text Box 13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44" name="Text Box 17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45" name="Text Box 18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46" name="Text Box 12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57150</xdr:rowOff>
    </xdr:to>
    <xdr:sp>
      <xdr:nvSpPr>
        <xdr:cNvPr id="47" name="Text Box 13"/>
        <xdr:cNvSpPr txBox="1"/>
      </xdr:nvSpPr>
      <xdr:spPr>
        <a:xfrm>
          <a:off x="9496425" y="1390650"/>
          <a:ext cx="195389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48" name="Text Box 17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582295</xdr:colOff>
      <xdr:row>5</xdr:row>
      <xdr:rowOff>11430</xdr:rowOff>
    </xdr:to>
    <xdr:sp>
      <xdr:nvSpPr>
        <xdr:cNvPr id="49" name="Text Box 18"/>
        <xdr:cNvSpPr txBox="1"/>
      </xdr:nvSpPr>
      <xdr:spPr>
        <a:xfrm>
          <a:off x="9496425" y="1390650"/>
          <a:ext cx="195389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50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51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52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53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54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55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56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57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58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59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60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61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62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63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64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65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66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67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68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69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70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71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72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73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74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75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76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77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78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79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80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81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82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83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84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85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86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87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88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89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90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91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92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93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94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95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96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97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98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99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00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01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02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03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04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05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06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07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08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09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10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11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12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13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14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15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16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17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18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19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20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21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22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23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24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25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26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27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28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29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30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31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32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33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34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35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36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37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38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39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40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41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42" name="Text Box 12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68580</xdr:rowOff>
    </xdr:to>
    <xdr:sp>
      <xdr:nvSpPr>
        <xdr:cNvPr id="143" name="Text Box 13"/>
        <xdr:cNvSpPr txBox="1"/>
      </xdr:nvSpPr>
      <xdr:spPr>
        <a:xfrm>
          <a:off x="9496425" y="1390650"/>
          <a:ext cx="1962785" cy="6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44" name="Text Box 17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7</xdr:col>
      <xdr:colOff>591185</xdr:colOff>
      <xdr:row>5</xdr:row>
      <xdr:rowOff>22860</xdr:rowOff>
    </xdr:to>
    <xdr:sp>
      <xdr:nvSpPr>
        <xdr:cNvPr id="145" name="Text Box 18"/>
        <xdr:cNvSpPr txBox="1"/>
      </xdr:nvSpPr>
      <xdr:spPr>
        <a:xfrm>
          <a:off x="9496425" y="1390650"/>
          <a:ext cx="1962785" cy="228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H9" sqref="H9"/>
    </sheetView>
  </sheetViews>
  <sheetFormatPr defaultColWidth="9" defaultRowHeight="13.5" outlineLevelCol="4"/>
  <cols>
    <col min="1" max="1" width="4" style="58" customWidth="1"/>
    <col min="2" max="2" width="51.5" style="58" customWidth="1"/>
    <col min="3" max="3" width="21.5" style="58" customWidth="1"/>
    <col min="4" max="4" width="21.5" style="60" customWidth="1"/>
    <col min="5" max="5" width="21.5" style="61" customWidth="1"/>
    <col min="6" max="16384" width="9" style="58"/>
  </cols>
  <sheetData>
    <row r="1" s="58" customFormat="1" ht="18" customHeight="1" spans="1:5">
      <c r="A1" s="6" t="s">
        <v>0</v>
      </c>
      <c r="B1" s="4"/>
      <c r="C1" s="4"/>
      <c r="D1" s="7"/>
      <c r="E1" s="8"/>
    </row>
    <row r="2" s="58" customFormat="1" ht="22.5" spans="1:5">
      <c r="A2" s="9" t="s">
        <v>1</v>
      </c>
      <c r="B2" s="9"/>
      <c r="C2" s="10"/>
      <c r="D2" s="56"/>
      <c r="E2" s="46"/>
    </row>
    <row r="3" s="58" customFormat="1" ht="19" customHeight="1" spans="1:5">
      <c r="A3" s="12"/>
      <c r="B3" s="12"/>
      <c r="C3" s="13"/>
      <c r="D3" s="57"/>
      <c r="E3" s="50"/>
    </row>
    <row r="4" s="1" customFormat="1" ht="25" customHeight="1" spans="1:5">
      <c r="A4" s="16" t="s">
        <v>2</v>
      </c>
      <c r="B4" s="16" t="s">
        <v>3</v>
      </c>
      <c r="C4" s="17" t="s">
        <v>4</v>
      </c>
      <c r="D4" s="18"/>
      <c r="E4" s="19"/>
    </row>
    <row r="5" s="1" customFormat="1" ht="25" customHeight="1" spans="1:5">
      <c r="A5" s="16"/>
      <c r="B5" s="16"/>
      <c r="C5" s="17" t="s">
        <v>5</v>
      </c>
      <c r="D5" s="18" t="s">
        <v>6</v>
      </c>
      <c r="E5" s="20" t="s">
        <v>7</v>
      </c>
    </row>
    <row r="6" s="59" customFormat="1" ht="29" customHeight="1" spans="1:5">
      <c r="A6" s="21">
        <v>1</v>
      </c>
      <c r="B6" s="21" t="s">
        <v>8</v>
      </c>
      <c r="C6" s="22">
        <v>2482.06</v>
      </c>
      <c r="D6" s="22">
        <v>3.723</v>
      </c>
      <c r="E6" s="22">
        <v>0.2482</v>
      </c>
    </row>
    <row r="7" s="59" customFormat="1" ht="29" customHeight="1" spans="1:5">
      <c r="A7" s="21">
        <v>2</v>
      </c>
      <c r="B7" s="21" t="s">
        <v>8</v>
      </c>
      <c r="C7" s="22">
        <v>53879.47</v>
      </c>
      <c r="D7" s="22">
        <v>80.819</v>
      </c>
      <c r="E7" s="22">
        <v>5.387</v>
      </c>
    </row>
    <row r="8" s="2" customFormat="1" ht="29" customHeight="1" spans="1:5">
      <c r="A8" s="21">
        <v>3</v>
      </c>
      <c r="B8" s="21" t="s">
        <v>9</v>
      </c>
      <c r="C8" s="22">
        <v>35226</v>
      </c>
      <c r="D8" s="23">
        <v>52.839</v>
      </c>
      <c r="E8" s="24">
        <v>3.5226</v>
      </c>
    </row>
    <row r="9" s="2" customFormat="1" ht="29" customHeight="1" spans="1:5">
      <c r="A9" s="21">
        <v>4</v>
      </c>
      <c r="B9" s="21" t="s">
        <v>10</v>
      </c>
      <c r="C9" s="22">
        <v>48181</v>
      </c>
      <c r="D9" s="23">
        <v>72.272</v>
      </c>
      <c r="E9" s="24">
        <v>4.8181</v>
      </c>
    </row>
    <row r="10" s="2" customFormat="1" ht="29" customHeight="1" spans="1:5">
      <c r="A10" s="21">
        <v>5</v>
      </c>
      <c r="B10" s="27" t="s">
        <v>11</v>
      </c>
      <c r="C10" s="24">
        <v>3015.08</v>
      </c>
      <c r="D10" s="27">
        <v>4.523</v>
      </c>
      <c r="E10" s="24">
        <v>0.3015</v>
      </c>
    </row>
    <row r="11" s="2" customFormat="1" ht="29" customHeight="1" spans="1:5">
      <c r="A11" s="21">
        <v>6</v>
      </c>
      <c r="B11" s="27" t="s">
        <v>12</v>
      </c>
      <c r="C11" s="24">
        <v>3372.55</v>
      </c>
      <c r="D11" s="27">
        <v>5.059</v>
      </c>
      <c r="E11" s="24">
        <v>0.3373</v>
      </c>
    </row>
    <row r="12" s="2" customFormat="1" ht="29" customHeight="1" spans="1:5">
      <c r="A12" s="21">
        <v>7</v>
      </c>
      <c r="B12" s="27" t="s">
        <v>13</v>
      </c>
      <c r="C12" s="24">
        <v>3372.55</v>
      </c>
      <c r="D12" s="27">
        <v>5.059</v>
      </c>
      <c r="E12" s="24">
        <v>0.3373</v>
      </c>
    </row>
    <row r="13" s="2" customFormat="1" ht="29" customHeight="1" spans="1:5">
      <c r="A13" s="21">
        <v>8</v>
      </c>
      <c r="B13" s="21" t="s">
        <v>14</v>
      </c>
      <c r="C13" s="21">
        <v>3333.33</v>
      </c>
      <c r="D13" s="21">
        <v>5</v>
      </c>
      <c r="E13" s="24">
        <v>0.3333</v>
      </c>
    </row>
    <row r="14" s="2" customFormat="1" ht="29" customHeight="1" spans="1:5">
      <c r="A14" s="21">
        <v>9</v>
      </c>
      <c r="B14" s="21" t="s">
        <v>15</v>
      </c>
      <c r="C14" s="21">
        <v>3459.7</v>
      </c>
      <c r="D14" s="21">
        <v>5.19</v>
      </c>
      <c r="E14" s="24">
        <v>0.3459</v>
      </c>
    </row>
    <row r="15" s="2" customFormat="1" ht="29" customHeight="1" spans="1:5">
      <c r="A15" s="21">
        <v>10</v>
      </c>
      <c r="B15" s="21" t="s">
        <v>16</v>
      </c>
      <c r="C15" s="21">
        <v>20518.15</v>
      </c>
      <c r="D15" s="21">
        <v>30.77</v>
      </c>
      <c r="E15" s="24">
        <v>2.0518</v>
      </c>
    </row>
    <row r="16" s="2" customFormat="1" ht="29" customHeight="1" spans="1:5">
      <c r="A16" s="21">
        <v>11</v>
      </c>
      <c r="B16" s="21" t="s">
        <v>17</v>
      </c>
      <c r="C16" s="21">
        <f>E16*10000</f>
        <v>84158</v>
      </c>
      <c r="D16" s="36">
        <v>126.238</v>
      </c>
      <c r="E16" s="62">
        <v>8.4158</v>
      </c>
    </row>
    <row r="17" s="2" customFormat="1" ht="29" customHeight="1" spans="1:5">
      <c r="A17" s="21">
        <v>12</v>
      </c>
      <c r="B17" s="21" t="s">
        <v>18</v>
      </c>
      <c r="C17" s="21">
        <f>E17*10000</f>
        <v>94634</v>
      </c>
      <c r="D17" s="36">
        <v>141.952</v>
      </c>
      <c r="E17" s="62">
        <v>9.4634</v>
      </c>
    </row>
    <row r="18" s="2" customFormat="1" ht="29" customHeight="1" spans="1:5">
      <c r="A18" s="21">
        <v>13</v>
      </c>
      <c r="B18" s="27" t="s">
        <v>19</v>
      </c>
      <c r="C18" s="24">
        <v>51286.67</v>
      </c>
      <c r="D18" s="27">
        <v>76.93</v>
      </c>
      <c r="E18" s="24">
        <v>5.128667</v>
      </c>
    </row>
    <row r="19" s="2" customFormat="1" ht="33" customHeight="1" spans="1:5">
      <c r="A19" s="33" t="s">
        <v>20</v>
      </c>
      <c r="B19" s="34"/>
      <c r="C19" s="22">
        <f>SUM(C6:C18)</f>
        <v>406918.56</v>
      </c>
      <c r="D19" s="22">
        <f>SUM(D6:D18)</f>
        <v>610.374</v>
      </c>
      <c r="E19" s="22">
        <f>SUM(E6:E18)</f>
        <v>40.690867</v>
      </c>
    </row>
    <row r="20" s="35" customFormat="1" ht="39" customHeight="1" spans="3:5">
      <c r="C20" s="39"/>
      <c r="D20" s="39"/>
      <c r="E20" s="39"/>
    </row>
    <row r="21" s="58" customFormat="1" spans="4:5">
      <c r="D21" s="60"/>
      <c r="E21" s="61"/>
    </row>
    <row r="22" s="58" customFormat="1" spans="5:5">
      <c r="E22" s="60"/>
    </row>
    <row r="23" s="58" customFormat="1" spans="4:5">
      <c r="D23" s="60"/>
      <c r="E23" s="61"/>
    </row>
    <row r="24" s="58" customFormat="1" spans="4:5">
      <c r="D24" s="60"/>
      <c r="E24" s="61"/>
    </row>
    <row r="25" s="58" customFormat="1" spans="4:5">
      <c r="D25" s="60"/>
      <c r="E25" s="61"/>
    </row>
    <row r="26" s="58" customFormat="1" spans="4:5">
      <c r="D26" s="60"/>
      <c r="E26" s="61"/>
    </row>
    <row r="27" s="58" customFormat="1" spans="4:5">
      <c r="D27" s="60"/>
      <c r="E27" s="61"/>
    </row>
    <row r="28" s="58" customFormat="1" spans="4:5">
      <c r="D28" s="60"/>
      <c r="E28" s="61"/>
    </row>
    <row r="29" s="58" customFormat="1" spans="4:5">
      <c r="D29" s="60"/>
      <c r="E29" s="61" t="s">
        <v>21</v>
      </c>
    </row>
  </sheetData>
  <mergeCells count="5">
    <mergeCell ref="A2:E2"/>
    <mergeCell ref="C4:E4"/>
    <mergeCell ref="A19:B19"/>
    <mergeCell ref="A4:A5"/>
    <mergeCell ref="B4:B5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G7" sqref="G7"/>
    </sheetView>
  </sheetViews>
  <sheetFormatPr defaultColWidth="9" defaultRowHeight="13.5" outlineLevelCol="4"/>
  <cols>
    <col min="1" max="1" width="4" style="4" customWidth="1"/>
    <col min="2" max="2" width="49.75" style="4" customWidth="1"/>
    <col min="3" max="3" width="19.5" style="4" customWidth="1"/>
    <col min="4" max="4" width="19.5" style="7" customWidth="1"/>
    <col min="5" max="5" width="19.5" style="8" customWidth="1"/>
    <col min="6" max="16384" width="9" style="4"/>
  </cols>
  <sheetData>
    <row r="1" s="4" customFormat="1" ht="18" customHeight="1" spans="1:5">
      <c r="A1" s="6" t="s">
        <v>22</v>
      </c>
      <c r="D1" s="7"/>
      <c r="E1" s="8"/>
    </row>
    <row r="2" s="4" customFormat="1" ht="22.5" spans="1:5">
      <c r="A2" s="9" t="s">
        <v>23</v>
      </c>
      <c r="B2" s="9"/>
      <c r="C2" s="10"/>
      <c r="D2" s="56"/>
      <c r="E2" s="46"/>
    </row>
    <row r="3" s="4" customFormat="1" ht="19" customHeight="1" spans="1:5">
      <c r="A3" s="12"/>
      <c r="B3" s="12"/>
      <c r="C3" s="13"/>
      <c r="D3" s="57"/>
      <c r="E3" s="50"/>
    </row>
    <row r="4" s="1" customFormat="1" ht="25" customHeight="1" spans="1:5">
      <c r="A4" s="16" t="s">
        <v>2</v>
      </c>
      <c r="B4" s="16" t="s">
        <v>3</v>
      </c>
      <c r="C4" s="17" t="s">
        <v>4</v>
      </c>
      <c r="D4" s="18"/>
      <c r="E4" s="19"/>
    </row>
    <row r="5" s="1" customFormat="1" ht="25" customHeight="1" spans="1:5">
      <c r="A5" s="16"/>
      <c r="B5" s="16"/>
      <c r="C5" s="17" t="s">
        <v>5</v>
      </c>
      <c r="D5" s="18" t="s">
        <v>6</v>
      </c>
      <c r="E5" s="20" t="s">
        <v>7</v>
      </c>
    </row>
    <row r="6" s="2" customFormat="1" ht="29" customHeight="1" spans="1:5">
      <c r="A6" s="21">
        <v>1</v>
      </c>
      <c r="B6" s="21" t="s">
        <v>24</v>
      </c>
      <c r="C6" s="22">
        <v>1435.94</v>
      </c>
      <c r="D6" s="23">
        <v>2.154</v>
      </c>
      <c r="E6" s="24">
        <v>0.1436</v>
      </c>
    </row>
    <row r="7" s="2" customFormat="1" ht="29" customHeight="1" spans="1:5">
      <c r="A7" s="21">
        <v>2</v>
      </c>
      <c r="B7" s="21" t="s">
        <v>25</v>
      </c>
      <c r="C7" s="22">
        <v>1384</v>
      </c>
      <c r="D7" s="23">
        <v>2.076</v>
      </c>
      <c r="E7" s="24">
        <v>0.1384</v>
      </c>
    </row>
    <row r="8" s="2" customFormat="1" ht="29" customHeight="1" spans="1:5">
      <c r="A8" s="21">
        <v>3</v>
      </c>
      <c r="B8" s="21" t="s">
        <v>26</v>
      </c>
      <c r="C8" s="22">
        <v>1766.67</v>
      </c>
      <c r="D8" s="23">
        <v>2.65</v>
      </c>
      <c r="E8" s="24">
        <v>0.1767</v>
      </c>
    </row>
    <row r="9" s="2" customFormat="1" ht="29" customHeight="1" spans="1:5">
      <c r="A9" s="21">
        <v>4</v>
      </c>
      <c r="B9" s="21" t="s">
        <v>27</v>
      </c>
      <c r="C9" s="22">
        <v>92493</v>
      </c>
      <c r="D9" s="23">
        <v>138.739</v>
      </c>
      <c r="E9" s="24">
        <v>9.2493</v>
      </c>
    </row>
    <row r="10" s="2" customFormat="1" ht="29" customHeight="1" spans="1:5">
      <c r="A10" s="21">
        <v>5</v>
      </c>
      <c r="B10" s="21" t="s">
        <v>28</v>
      </c>
      <c r="C10" s="21">
        <v>4680.5</v>
      </c>
      <c r="D10" s="21">
        <v>7</v>
      </c>
      <c r="E10" s="24">
        <v>0.468</v>
      </c>
    </row>
    <row r="11" s="2" customFormat="1" ht="29" customHeight="1" spans="1:5">
      <c r="A11" s="21">
        <v>6</v>
      </c>
      <c r="B11" s="21" t="s">
        <v>29</v>
      </c>
      <c r="C11" s="22">
        <v>108155</v>
      </c>
      <c r="D11" s="23">
        <v>162.2325</v>
      </c>
      <c r="E11" s="24">
        <v>10.8155</v>
      </c>
    </row>
    <row r="12" s="2" customFormat="1" ht="29" customHeight="1" spans="1:5">
      <c r="A12" s="21">
        <v>7</v>
      </c>
      <c r="B12" s="21" t="s">
        <v>30</v>
      </c>
      <c r="C12" s="22">
        <v>28202</v>
      </c>
      <c r="D12" s="23">
        <v>42.303</v>
      </c>
      <c r="E12" s="24">
        <v>2.8202</v>
      </c>
    </row>
    <row r="13" s="2" customFormat="1" ht="29" customHeight="1" spans="1:5">
      <c r="A13" s="21">
        <v>8</v>
      </c>
      <c r="B13" s="21" t="s">
        <v>31</v>
      </c>
      <c r="C13" s="22">
        <v>97177</v>
      </c>
      <c r="D13" s="23">
        <v>145.7655</v>
      </c>
      <c r="E13" s="24">
        <v>9.7177</v>
      </c>
    </row>
    <row r="14" s="2" customFormat="1" ht="33" customHeight="1" spans="1:5">
      <c r="A14" s="33" t="s">
        <v>32</v>
      </c>
      <c r="B14" s="34"/>
      <c r="C14" s="22">
        <f>SUM(C6:C13)</f>
        <v>335294.11</v>
      </c>
      <c r="D14" s="22">
        <f>SUM(D6:D13)</f>
        <v>502.92</v>
      </c>
      <c r="E14" s="22">
        <f>SUM(E6:E13)</f>
        <v>33.5294</v>
      </c>
    </row>
    <row r="15" s="35" customFormat="1" ht="39" customHeight="1" spans="3:5">
      <c r="C15" s="39"/>
      <c r="D15" s="39"/>
      <c r="E15" s="39"/>
    </row>
    <row r="16" s="4" customFormat="1" spans="4:5">
      <c r="D16" s="7"/>
      <c r="E16" s="8"/>
    </row>
    <row r="17" s="4" customFormat="1" spans="5:5">
      <c r="E17" s="7"/>
    </row>
    <row r="18" s="4" customFormat="1" spans="4:5">
      <c r="D18" s="7"/>
      <c r="E18" s="8"/>
    </row>
    <row r="19" s="4" customFormat="1" spans="4:5">
      <c r="D19" s="7"/>
      <c r="E19" s="8"/>
    </row>
    <row r="20" s="4" customFormat="1" spans="4:5">
      <c r="D20" s="7"/>
      <c r="E20" s="8"/>
    </row>
    <row r="21" s="4" customFormat="1" spans="4:5">
      <c r="D21" s="7"/>
      <c r="E21" s="8"/>
    </row>
    <row r="22" s="4" customFormat="1" spans="4:5">
      <c r="D22" s="7"/>
      <c r="E22" s="8"/>
    </row>
    <row r="23" s="4" customFormat="1" spans="4:5">
      <c r="D23" s="7"/>
      <c r="E23" s="8"/>
    </row>
    <row r="24" s="4" customFormat="1" spans="4:5">
      <c r="D24" s="7"/>
      <c r="E24" s="8" t="s">
        <v>21</v>
      </c>
    </row>
  </sheetData>
  <mergeCells count="5">
    <mergeCell ref="A2:E2"/>
    <mergeCell ref="C4:E4"/>
    <mergeCell ref="A14:B14"/>
    <mergeCell ref="A4:A5"/>
    <mergeCell ref="B4:B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zoomScale="85" zoomScaleNormal="85" workbookViewId="0">
      <selection activeCell="G7" sqref="G7"/>
    </sheetView>
  </sheetViews>
  <sheetFormatPr defaultColWidth="9" defaultRowHeight="13.5" outlineLevelCol="4"/>
  <cols>
    <col min="1" max="1" width="4" style="4" customWidth="1"/>
    <col min="2" max="2" width="57.6333333333333" style="41" customWidth="1"/>
    <col min="3" max="3" width="24.7" style="41" customWidth="1"/>
    <col min="4" max="4" width="24.7" style="42" customWidth="1"/>
    <col min="5" max="5" width="24.7" style="8" customWidth="1"/>
    <col min="6" max="16384" width="9" style="4"/>
  </cols>
  <sheetData>
    <row r="1" s="4" customFormat="1" ht="22" customHeight="1" spans="1:5">
      <c r="A1" s="6" t="s">
        <v>33</v>
      </c>
      <c r="D1" s="7"/>
      <c r="E1" s="8"/>
    </row>
    <row r="2" ht="22.5" spans="1:5">
      <c r="A2" s="9" t="s">
        <v>34</v>
      </c>
      <c r="B2" s="43"/>
      <c r="C2" s="44"/>
      <c r="D2" s="45"/>
      <c r="E2" s="46"/>
    </row>
    <row r="3" ht="19" customHeight="1" spans="1:5">
      <c r="A3" s="12"/>
      <c r="B3" s="47"/>
      <c r="C3" s="48"/>
      <c r="D3" s="49"/>
      <c r="E3" s="50"/>
    </row>
    <row r="4" s="1" customFormat="1" ht="25" customHeight="1" spans="1:5">
      <c r="A4" s="16" t="s">
        <v>2</v>
      </c>
      <c r="B4" s="16" t="s">
        <v>3</v>
      </c>
      <c r="C4" s="17" t="s">
        <v>4</v>
      </c>
      <c r="D4" s="18"/>
      <c r="E4" s="19"/>
    </row>
    <row r="5" s="1" customFormat="1" ht="25" customHeight="1" spans="1:5">
      <c r="A5" s="16"/>
      <c r="B5" s="16"/>
      <c r="C5" s="17" t="s">
        <v>5</v>
      </c>
      <c r="D5" s="18" t="s">
        <v>6</v>
      </c>
      <c r="E5" s="20" t="s">
        <v>7</v>
      </c>
    </row>
    <row r="6" s="2" customFormat="1" ht="33" customHeight="1" spans="1:5">
      <c r="A6" s="21">
        <v>1</v>
      </c>
      <c r="B6" s="21" t="s">
        <v>35</v>
      </c>
      <c r="C6" s="22">
        <v>33196</v>
      </c>
      <c r="D6" s="23">
        <v>49.794</v>
      </c>
      <c r="E6" s="24">
        <v>3.3196</v>
      </c>
    </row>
    <row r="7" s="2" customFormat="1" ht="33" customHeight="1" spans="1:5">
      <c r="A7" s="21">
        <v>2</v>
      </c>
      <c r="B7" s="21" t="s">
        <v>36</v>
      </c>
      <c r="C7" s="22">
        <v>20000</v>
      </c>
      <c r="D7" s="23">
        <v>30</v>
      </c>
      <c r="E7" s="24">
        <v>2</v>
      </c>
    </row>
    <row r="8" s="2" customFormat="1" ht="33" customHeight="1" spans="1:5">
      <c r="A8" s="21">
        <v>3</v>
      </c>
      <c r="B8" s="21" t="s">
        <v>37</v>
      </c>
      <c r="C8" s="22">
        <f>D8*666.66666666667</f>
        <v>179882.000000001</v>
      </c>
      <c r="D8" s="23">
        <v>269.823</v>
      </c>
      <c r="E8" s="24">
        <v>17.9882</v>
      </c>
    </row>
    <row r="9" s="2" customFormat="1" ht="33" customHeight="1" spans="1:5">
      <c r="A9" s="21">
        <v>4</v>
      </c>
      <c r="B9" s="21" t="s">
        <v>38</v>
      </c>
      <c r="C9" s="25">
        <v>40000</v>
      </c>
      <c r="D9" s="51">
        <v>60</v>
      </c>
      <c r="E9" s="24">
        <v>4</v>
      </c>
    </row>
    <row r="10" s="2" customFormat="1" ht="33" customHeight="1" spans="1:5">
      <c r="A10" s="21">
        <v>5</v>
      </c>
      <c r="B10" s="21" t="s">
        <v>39</v>
      </c>
      <c r="C10" s="22">
        <v>75415</v>
      </c>
      <c r="D10" s="22">
        <v>113</v>
      </c>
      <c r="E10" s="22">
        <v>7.54</v>
      </c>
    </row>
    <row r="11" s="2" customFormat="1" ht="33" customHeight="1" spans="1:5">
      <c r="A11" s="21">
        <v>6</v>
      </c>
      <c r="B11" s="21" t="s">
        <v>40</v>
      </c>
      <c r="C11" s="22">
        <v>34554</v>
      </c>
      <c r="D11" s="23">
        <v>51.831</v>
      </c>
      <c r="E11" s="24">
        <v>3.4554</v>
      </c>
    </row>
    <row r="12" s="2" customFormat="1" ht="33" customHeight="1" spans="1:5">
      <c r="A12" s="21">
        <v>7</v>
      </c>
      <c r="B12" s="21" t="s">
        <v>41</v>
      </c>
      <c r="C12" s="22">
        <v>467800</v>
      </c>
      <c r="D12" s="23">
        <v>701.7</v>
      </c>
      <c r="E12" s="24">
        <v>46.78</v>
      </c>
    </row>
    <row r="13" s="2" customFormat="1" ht="33" customHeight="1" spans="1:5">
      <c r="A13" s="21">
        <v>8</v>
      </c>
      <c r="B13" s="21" t="s">
        <v>42</v>
      </c>
      <c r="C13" s="22">
        <v>19374</v>
      </c>
      <c r="D13" s="23">
        <v>29.061</v>
      </c>
      <c r="E13" s="24">
        <v>1.9374</v>
      </c>
    </row>
    <row r="14" s="2" customFormat="1" ht="33" customHeight="1" spans="1:5">
      <c r="A14" s="21">
        <v>9</v>
      </c>
      <c r="B14" s="21" t="s">
        <v>43</v>
      </c>
      <c r="C14" s="22">
        <v>82933</v>
      </c>
      <c r="D14" s="23">
        <v>124.4</v>
      </c>
      <c r="E14" s="24">
        <v>8.2933</v>
      </c>
    </row>
    <row r="15" s="2" customFormat="1" ht="56" customHeight="1" spans="1:5">
      <c r="A15" s="21">
        <v>10</v>
      </c>
      <c r="B15" s="21" t="s">
        <v>44</v>
      </c>
      <c r="C15" s="22">
        <v>271501</v>
      </c>
      <c r="D15" s="23">
        <v>407.252</v>
      </c>
      <c r="E15" s="24">
        <v>27.1501</v>
      </c>
    </row>
    <row r="16" s="2" customFormat="1" ht="33" customHeight="1" spans="1:5">
      <c r="A16" s="21">
        <v>11</v>
      </c>
      <c r="B16" s="21" t="s">
        <v>45</v>
      </c>
      <c r="C16" s="22">
        <v>104678</v>
      </c>
      <c r="D16" s="23">
        <v>157.017</v>
      </c>
      <c r="E16" s="24">
        <v>10.4678</v>
      </c>
    </row>
    <row r="17" s="2" customFormat="1" ht="33" customHeight="1" spans="1:5">
      <c r="A17" s="21">
        <v>12</v>
      </c>
      <c r="B17" s="21" t="s">
        <v>46</v>
      </c>
      <c r="C17" s="22">
        <v>17198</v>
      </c>
      <c r="D17" s="23">
        <v>25.789</v>
      </c>
      <c r="E17" s="24">
        <v>1.7193</v>
      </c>
    </row>
    <row r="18" s="2" customFormat="1" ht="33" customHeight="1" spans="1:5">
      <c r="A18" s="21">
        <v>13</v>
      </c>
      <c r="B18" s="21" t="s">
        <v>47</v>
      </c>
      <c r="C18" s="25">
        <v>18560</v>
      </c>
      <c r="D18" s="51">
        <v>27.84</v>
      </c>
      <c r="E18" s="24">
        <v>1.856</v>
      </c>
    </row>
    <row r="19" s="2" customFormat="1" ht="33" customHeight="1" spans="1:5">
      <c r="A19" s="21">
        <v>14</v>
      </c>
      <c r="B19" s="21" t="s">
        <v>43</v>
      </c>
      <c r="C19" s="22">
        <v>32839</v>
      </c>
      <c r="D19" s="23">
        <v>49.2585</v>
      </c>
      <c r="E19" s="24">
        <v>3.2839</v>
      </c>
    </row>
    <row r="20" s="2" customFormat="1" ht="33" customHeight="1" spans="1:5">
      <c r="A20" s="21">
        <v>15</v>
      </c>
      <c r="B20" s="21" t="s">
        <v>48</v>
      </c>
      <c r="C20" s="22">
        <v>81696</v>
      </c>
      <c r="D20" s="23">
        <v>122.544</v>
      </c>
      <c r="E20" s="24">
        <v>8.1696</v>
      </c>
    </row>
    <row r="21" s="2" customFormat="1" ht="33" customHeight="1" spans="1:5">
      <c r="A21" s="21">
        <v>16</v>
      </c>
      <c r="B21" s="21" t="s">
        <v>49</v>
      </c>
      <c r="C21" s="25">
        <v>58666.66</v>
      </c>
      <c r="D21" s="26">
        <v>88</v>
      </c>
      <c r="E21" s="24">
        <v>5.8667</v>
      </c>
    </row>
    <row r="22" s="2" customFormat="1" ht="33" customHeight="1" spans="1:5">
      <c r="A22" s="21">
        <v>17</v>
      </c>
      <c r="B22" s="21" t="s">
        <v>50</v>
      </c>
      <c r="C22" s="22">
        <v>19717.15</v>
      </c>
      <c r="D22" s="22">
        <v>29.576</v>
      </c>
      <c r="E22" s="52">
        <v>1.9717</v>
      </c>
    </row>
    <row r="23" s="2" customFormat="1" ht="33" customHeight="1" spans="1:5">
      <c r="A23" s="21">
        <v>18</v>
      </c>
      <c r="B23" s="21" t="s">
        <v>51</v>
      </c>
      <c r="C23" s="22">
        <v>3300</v>
      </c>
      <c r="D23" s="22">
        <v>4.95</v>
      </c>
      <c r="E23" s="22">
        <v>0.327</v>
      </c>
    </row>
    <row r="24" s="2" customFormat="1" ht="33" customHeight="1" spans="1:5">
      <c r="A24" s="21">
        <v>19</v>
      </c>
      <c r="B24" s="21" t="s">
        <v>52</v>
      </c>
      <c r="C24" s="22">
        <v>800</v>
      </c>
      <c r="D24" s="22">
        <v>1.2</v>
      </c>
      <c r="E24" s="22">
        <v>0.0807</v>
      </c>
    </row>
    <row r="25" s="2" customFormat="1" ht="33" customHeight="1" spans="1:5">
      <c r="A25" s="21">
        <v>20</v>
      </c>
      <c r="B25" s="21" t="s">
        <v>53</v>
      </c>
      <c r="C25" s="25">
        <v>11260</v>
      </c>
      <c r="D25" s="51">
        <f>E25*15</f>
        <v>16.89</v>
      </c>
      <c r="E25" s="24">
        <v>1.126</v>
      </c>
    </row>
    <row r="26" s="2" customFormat="1" ht="33" customHeight="1" spans="1:5">
      <c r="A26" s="21">
        <v>21</v>
      </c>
      <c r="B26" s="21" t="s">
        <v>54</v>
      </c>
      <c r="C26" s="22">
        <v>43334</v>
      </c>
      <c r="D26" s="22">
        <v>65</v>
      </c>
      <c r="E26" s="22">
        <v>4.33</v>
      </c>
    </row>
    <row r="27" s="2" customFormat="1" ht="33" customHeight="1" spans="1:5">
      <c r="A27" s="21">
        <v>22</v>
      </c>
      <c r="B27" s="21" t="s">
        <v>55</v>
      </c>
      <c r="C27" s="22">
        <v>94000</v>
      </c>
      <c r="D27" s="22">
        <v>141</v>
      </c>
      <c r="E27" s="22">
        <v>9.4</v>
      </c>
    </row>
    <row r="28" s="2" customFormat="1" ht="33" customHeight="1" spans="1:5">
      <c r="A28" s="21">
        <v>23</v>
      </c>
      <c r="B28" s="21" t="s">
        <v>56</v>
      </c>
      <c r="C28" s="22">
        <v>80000</v>
      </c>
      <c r="D28" s="22">
        <v>120</v>
      </c>
      <c r="E28" s="22">
        <v>8</v>
      </c>
    </row>
    <row r="29" s="2" customFormat="1" ht="33" customHeight="1" spans="1:5">
      <c r="A29" s="21">
        <v>24</v>
      </c>
      <c r="B29" s="21" t="s">
        <v>57</v>
      </c>
      <c r="C29" s="22">
        <v>1186667</v>
      </c>
      <c r="D29" s="22">
        <v>1780</v>
      </c>
      <c r="E29" s="22">
        <v>118.67</v>
      </c>
    </row>
    <row r="30" s="2" customFormat="1" ht="33" customHeight="1" spans="1:5">
      <c r="A30" s="21">
        <v>25</v>
      </c>
      <c r="B30" s="21" t="s">
        <v>58</v>
      </c>
      <c r="C30" s="22">
        <v>141333</v>
      </c>
      <c r="D30" s="22">
        <v>212</v>
      </c>
      <c r="E30" s="22">
        <v>14.13</v>
      </c>
    </row>
    <row r="31" s="2" customFormat="1" ht="33" customHeight="1" spans="1:5">
      <c r="A31" s="21">
        <v>26</v>
      </c>
      <c r="B31" s="21" t="s">
        <v>59</v>
      </c>
      <c r="C31" s="22">
        <v>137333</v>
      </c>
      <c r="D31" s="22">
        <v>206</v>
      </c>
      <c r="E31" s="22">
        <v>13.73</v>
      </c>
    </row>
    <row r="32" s="2" customFormat="1" ht="29.25" customHeight="1" spans="1:5">
      <c r="A32" s="21">
        <v>27</v>
      </c>
      <c r="B32" s="21" t="s">
        <v>60</v>
      </c>
      <c r="C32" s="21">
        <v>42570</v>
      </c>
      <c r="D32" s="21">
        <v>63.855</v>
      </c>
      <c r="E32" s="21">
        <f>C32/10000</f>
        <v>4.257</v>
      </c>
    </row>
    <row r="33" s="2" customFormat="1" ht="29.25" customHeight="1" spans="1:5">
      <c r="A33" s="21">
        <v>28</v>
      </c>
      <c r="B33" s="21" t="s">
        <v>61</v>
      </c>
      <c r="C33" s="21">
        <v>47949.56</v>
      </c>
      <c r="D33" s="21">
        <v>71.924</v>
      </c>
      <c r="E33" s="21">
        <f>C33/10000</f>
        <v>4.794956</v>
      </c>
    </row>
    <row r="34" s="2" customFormat="1" ht="29.25" customHeight="1" spans="1:5">
      <c r="A34" s="21">
        <v>29</v>
      </c>
      <c r="B34" s="21" t="s">
        <v>62</v>
      </c>
      <c r="C34" s="21">
        <v>20092.68</v>
      </c>
      <c r="D34" s="21">
        <v>30.139</v>
      </c>
      <c r="E34" s="21">
        <f>C34/10000</f>
        <v>2.009268</v>
      </c>
    </row>
    <row r="35" s="2" customFormat="1" ht="29.25" customHeight="1" spans="1:5">
      <c r="A35" s="21">
        <v>30</v>
      </c>
      <c r="B35" s="21" t="s">
        <v>63</v>
      </c>
      <c r="C35" s="21">
        <f>D35*666.667</f>
        <v>333333.5</v>
      </c>
      <c r="D35" s="21">
        <v>500</v>
      </c>
      <c r="E35" s="21">
        <f>D35/15</f>
        <v>33.3333333333333</v>
      </c>
    </row>
    <row r="36" s="2" customFormat="1" ht="33" customHeight="1" spans="1:5">
      <c r="A36" s="53" t="s">
        <v>64</v>
      </c>
      <c r="B36" s="54"/>
      <c r="C36" s="55">
        <f>SUM(C6:C35)</f>
        <v>3699982.55</v>
      </c>
      <c r="D36" s="55">
        <f>SUM(D6:D35)</f>
        <v>5549.8435</v>
      </c>
      <c r="E36" s="55">
        <f>SUM(E6:E35)</f>
        <v>369.987257333333</v>
      </c>
    </row>
    <row r="37" s="35" customFormat="1" ht="39" customHeight="1" spans="3:4">
      <c r="C37" s="39"/>
      <c r="D37" s="40"/>
    </row>
  </sheetData>
  <mergeCells count="5">
    <mergeCell ref="A2:E2"/>
    <mergeCell ref="C4:E4"/>
    <mergeCell ref="A36:B36"/>
    <mergeCell ref="A4:A5"/>
    <mergeCell ref="B4:B5"/>
  </mergeCells>
  <pageMargins left="0.75" right="0.75" top="1" bottom="1" header="0.5" footer="0.5"/>
  <pageSetup paperSize="9" scale="55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workbookViewId="0">
      <selection activeCell="G7" sqref="G7"/>
    </sheetView>
  </sheetViews>
  <sheetFormatPr defaultColWidth="9" defaultRowHeight="13.5" outlineLevelCol="4"/>
  <cols>
    <col min="1" max="1" width="4" style="4" customWidth="1"/>
    <col min="2" max="2" width="49.125" style="4" customWidth="1"/>
    <col min="3" max="4" width="19.375" style="4" customWidth="1"/>
    <col min="5" max="5" width="19.375" style="5" customWidth="1"/>
    <col min="6" max="16384" width="9" style="4"/>
  </cols>
  <sheetData>
    <row r="1" ht="18" customHeight="1" spans="1:5">
      <c r="A1" s="6" t="s">
        <v>65</v>
      </c>
      <c r="D1" s="7"/>
      <c r="E1" s="8"/>
    </row>
    <row r="2" ht="22.5" spans="1:5">
      <c r="A2" s="9" t="s">
        <v>66</v>
      </c>
      <c r="B2" s="9"/>
      <c r="C2" s="10"/>
      <c r="D2" s="9"/>
      <c r="E2" s="11"/>
    </row>
    <row r="3" ht="19" customHeight="1" spans="1:5">
      <c r="A3" s="12"/>
      <c r="B3" s="12"/>
      <c r="C3" s="13"/>
      <c r="D3" s="14"/>
      <c r="E3" s="15"/>
    </row>
    <row r="4" s="1" customFormat="1" ht="25" customHeight="1" spans="1:5">
      <c r="A4" s="16" t="s">
        <v>2</v>
      </c>
      <c r="B4" s="16" t="s">
        <v>3</v>
      </c>
      <c r="C4" s="17" t="s">
        <v>4</v>
      </c>
      <c r="D4" s="18"/>
      <c r="E4" s="19"/>
    </row>
    <row r="5" s="1" customFormat="1" ht="25" customHeight="1" spans="1:5">
      <c r="A5" s="16"/>
      <c r="B5" s="16"/>
      <c r="C5" s="17" t="s">
        <v>5</v>
      </c>
      <c r="D5" s="18" t="s">
        <v>6</v>
      </c>
      <c r="E5" s="20" t="s">
        <v>7</v>
      </c>
    </row>
    <row r="6" s="2" customFormat="1" ht="33" customHeight="1" spans="1:5">
      <c r="A6" s="21">
        <v>1</v>
      </c>
      <c r="B6" s="21" t="s">
        <v>67</v>
      </c>
      <c r="C6" s="22">
        <v>8876</v>
      </c>
      <c r="D6" s="23">
        <v>13.314</v>
      </c>
      <c r="E6" s="24">
        <v>0.8876</v>
      </c>
    </row>
    <row r="7" s="2" customFormat="1" ht="33" customHeight="1" spans="1:5">
      <c r="A7" s="21">
        <v>2</v>
      </c>
      <c r="B7" s="21" t="s">
        <v>68</v>
      </c>
      <c r="C7" s="22">
        <v>7480</v>
      </c>
      <c r="D7" s="23">
        <v>11.22</v>
      </c>
      <c r="E7" s="24">
        <v>0.748</v>
      </c>
    </row>
    <row r="8" s="2" customFormat="1" ht="33" customHeight="1" spans="1:5">
      <c r="A8" s="21">
        <v>3</v>
      </c>
      <c r="B8" s="21" t="s">
        <v>69</v>
      </c>
      <c r="C8" s="22">
        <v>8581.41</v>
      </c>
      <c r="D8" s="23">
        <v>12.872</v>
      </c>
      <c r="E8" s="24">
        <v>0.8581</v>
      </c>
    </row>
    <row r="9" s="2" customFormat="1" ht="33" customHeight="1" spans="1:5">
      <c r="A9" s="21">
        <v>4</v>
      </c>
      <c r="B9" s="36" t="s">
        <v>70</v>
      </c>
      <c r="C9" s="25">
        <v>8539.67</v>
      </c>
      <c r="D9" s="26">
        <v>12.81</v>
      </c>
      <c r="E9" s="24">
        <v>0.854</v>
      </c>
    </row>
    <row r="10" s="2" customFormat="1" ht="33" customHeight="1" spans="1:5">
      <c r="A10" s="21">
        <v>5</v>
      </c>
      <c r="B10" s="21" t="s">
        <v>71</v>
      </c>
      <c r="C10" s="25">
        <v>2612</v>
      </c>
      <c r="D10" s="26">
        <f t="shared" ref="D10:D15" si="0">C10*0.0015</f>
        <v>3.918</v>
      </c>
      <c r="E10" s="37">
        <v>0.2612</v>
      </c>
    </row>
    <row r="11" s="2" customFormat="1" ht="33" customHeight="1" spans="1:5">
      <c r="A11" s="21">
        <v>6</v>
      </c>
      <c r="B11" s="21" t="s">
        <v>72</v>
      </c>
      <c r="C11" s="25">
        <v>1960</v>
      </c>
      <c r="D11" s="26">
        <f t="shared" si="0"/>
        <v>2.94</v>
      </c>
      <c r="E11" s="24">
        <v>0.196</v>
      </c>
    </row>
    <row r="12" s="2" customFormat="1" ht="33" customHeight="1" spans="1:5">
      <c r="A12" s="21">
        <v>7</v>
      </c>
      <c r="B12" s="21" t="s">
        <v>73</v>
      </c>
      <c r="C12" s="25">
        <v>3063</v>
      </c>
      <c r="D12" s="26">
        <f t="shared" si="0"/>
        <v>4.5945</v>
      </c>
      <c r="E12" s="37">
        <v>0.3063</v>
      </c>
    </row>
    <row r="13" s="2" customFormat="1" ht="33" customHeight="1" spans="1:5">
      <c r="A13" s="21">
        <v>8</v>
      </c>
      <c r="B13" s="21" t="s">
        <v>74</v>
      </c>
      <c r="C13" s="25">
        <v>4063</v>
      </c>
      <c r="D13" s="26">
        <f t="shared" si="0"/>
        <v>6.0945</v>
      </c>
      <c r="E13" s="21">
        <v>0.4063</v>
      </c>
    </row>
    <row r="14" s="2" customFormat="1" ht="33" customHeight="1" spans="1:5">
      <c r="A14" s="21">
        <v>9</v>
      </c>
      <c r="B14" s="21" t="s">
        <v>75</v>
      </c>
      <c r="C14" s="25">
        <v>4132</v>
      </c>
      <c r="D14" s="26">
        <f t="shared" si="0"/>
        <v>6.198</v>
      </c>
      <c r="E14" s="21">
        <v>0.4132</v>
      </c>
    </row>
    <row r="15" s="3" customFormat="1" ht="27" customHeight="1" spans="1:5">
      <c r="A15" s="21">
        <v>10</v>
      </c>
      <c r="B15" s="27" t="s">
        <v>76</v>
      </c>
      <c r="C15" s="28">
        <v>3335</v>
      </c>
      <c r="D15" s="31">
        <f t="shared" si="0"/>
        <v>5.0025</v>
      </c>
      <c r="E15" s="30">
        <v>0.3335</v>
      </c>
    </row>
    <row r="16" s="3" customFormat="1" ht="27" customHeight="1" spans="1:5">
      <c r="A16" s="21">
        <v>11</v>
      </c>
      <c r="B16" s="27" t="s">
        <v>77</v>
      </c>
      <c r="C16" s="38">
        <v>131405.39</v>
      </c>
      <c r="D16" s="38">
        <v>197.108</v>
      </c>
      <c r="E16" s="32">
        <f>C16/10000</f>
        <v>13.140539</v>
      </c>
    </row>
    <row r="17" s="3" customFormat="1" ht="27" customHeight="1" spans="1:5">
      <c r="A17" s="21">
        <v>12</v>
      </c>
      <c r="B17" s="27" t="s">
        <v>78</v>
      </c>
      <c r="C17" s="27">
        <v>46939.75</v>
      </c>
      <c r="D17" s="32">
        <f t="shared" ref="D17:D19" si="1">C17/10000*15</f>
        <v>70.409625</v>
      </c>
      <c r="E17" s="32">
        <f>C17/10000</f>
        <v>4.693975</v>
      </c>
    </row>
    <row r="18" s="3" customFormat="1" ht="27" customHeight="1" spans="1:5">
      <c r="A18" s="21">
        <v>13</v>
      </c>
      <c r="B18" s="27" t="s">
        <v>78</v>
      </c>
      <c r="C18" s="27">
        <v>103127.03</v>
      </c>
      <c r="D18" s="32">
        <f t="shared" si="1"/>
        <v>154.690545</v>
      </c>
      <c r="E18" s="32">
        <f>C18/10000</f>
        <v>10.312703</v>
      </c>
    </row>
    <row r="19" s="3" customFormat="1" ht="27" customHeight="1" spans="1:5">
      <c r="A19" s="21">
        <v>14</v>
      </c>
      <c r="B19" s="27" t="s">
        <v>78</v>
      </c>
      <c r="C19" s="27">
        <v>20523.78</v>
      </c>
      <c r="D19" s="32">
        <f t="shared" si="1"/>
        <v>30.78567</v>
      </c>
      <c r="E19" s="32">
        <f>C19/10000</f>
        <v>2.052378</v>
      </c>
    </row>
    <row r="20" s="2" customFormat="1" ht="33" customHeight="1" spans="1:5">
      <c r="A20" s="33" t="s">
        <v>79</v>
      </c>
      <c r="B20" s="34"/>
      <c r="C20" s="22">
        <f>SUM(C6:C19)</f>
        <v>354638.03</v>
      </c>
      <c r="D20" s="22">
        <f>SUM(D6:D19)</f>
        <v>531.95734</v>
      </c>
      <c r="E20" s="22">
        <f>SUM(E6:E19)</f>
        <v>35.463795</v>
      </c>
    </row>
    <row r="21" s="35" customFormat="1" ht="39" customHeight="1" spans="3:4">
      <c r="C21" s="39"/>
      <c r="D21" s="40"/>
    </row>
  </sheetData>
  <mergeCells count="5">
    <mergeCell ref="A2:E2"/>
    <mergeCell ref="C4:E4"/>
    <mergeCell ref="A20:B20"/>
    <mergeCell ref="A4:A5"/>
    <mergeCell ref="B4:B5"/>
  </mergeCells>
  <pageMargins left="0.75" right="0.75" top="1" bottom="1" header="0.5" footer="0.5"/>
  <pageSetup paperSize="9" scale="62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workbookViewId="0">
      <selection activeCell="K9" sqref="K9"/>
    </sheetView>
  </sheetViews>
  <sheetFormatPr defaultColWidth="9" defaultRowHeight="13.5" outlineLevelCol="4"/>
  <cols>
    <col min="1" max="1" width="4" style="4" customWidth="1"/>
    <col min="2" max="2" width="57.625" style="2" customWidth="1"/>
    <col min="3" max="4" width="18.375" style="2" customWidth="1"/>
    <col min="5" max="5" width="26.25" style="5" customWidth="1"/>
    <col min="6" max="16384" width="9" style="4"/>
  </cols>
  <sheetData>
    <row r="1" ht="18" customHeight="1" spans="1:5">
      <c r="A1" s="6" t="s">
        <v>80</v>
      </c>
      <c r="B1" s="4"/>
      <c r="C1" s="4"/>
      <c r="D1" s="7"/>
      <c r="E1" s="8"/>
    </row>
    <row r="2" ht="22.5" spans="1:5">
      <c r="A2" s="9" t="s">
        <v>81</v>
      </c>
      <c r="B2" s="9"/>
      <c r="C2" s="10"/>
      <c r="D2" s="9"/>
      <c r="E2" s="11"/>
    </row>
    <row r="3" ht="19" customHeight="1" spans="1:5">
      <c r="A3" s="12"/>
      <c r="B3" s="12"/>
      <c r="C3" s="13"/>
      <c r="D3" s="14"/>
      <c r="E3" s="15"/>
    </row>
    <row r="4" s="1" customFormat="1" ht="25" customHeight="1" spans="1:5">
      <c r="A4" s="16" t="s">
        <v>2</v>
      </c>
      <c r="B4" s="16" t="s">
        <v>3</v>
      </c>
      <c r="C4" s="17" t="s">
        <v>4</v>
      </c>
      <c r="D4" s="18"/>
      <c r="E4" s="19"/>
    </row>
    <row r="5" s="1" customFormat="1" ht="25" customHeight="1" spans="1:5">
      <c r="A5" s="16"/>
      <c r="B5" s="16"/>
      <c r="C5" s="17" t="s">
        <v>5</v>
      </c>
      <c r="D5" s="18" t="s">
        <v>6</v>
      </c>
      <c r="E5" s="20" t="s">
        <v>7</v>
      </c>
    </row>
    <row r="6" s="2" customFormat="1" ht="33" customHeight="1" spans="1:5">
      <c r="A6" s="21">
        <v>1</v>
      </c>
      <c r="B6" s="21" t="s">
        <v>82</v>
      </c>
      <c r="C6" s="22">
        <v>23385</v>
      </c>
      <c r="D6" s="23">
        <v>35.0775</v>
      </c>
      <c r="E6" s="24">
        <f>C6*0.0001</f>
        <v>2.3385</v>
      </c>
    </row>
    <row r="7" s="2" customFormat="1" ht="33" customHeight="1" spans="1:5">
      <c r="A7" s="21">
        <v>2</v>
      </c>
      <c r="B7" s="21" t="s">
        <v>83</v>
      </c>
      <c r="C7" s="22">
        <f>E7*10000</f>
        <v>1889367</v>
      </c>
      <c r="D7" s="23">
        <f>E7*15</f>
        <v>2834.0505</v>
      </c>
      <c r="E7" s="24">
        <v>188.9367</v>
      </c>
    </row>
    <row r="8" s="2" customFormat="1" ht="33" customHeight="1" spans="1:5">
      <c r="A8" s="21">
        <v>3</v>
      </c>
      <c r="B8" s="21" t="s">
        <v>83</v>
      </c>
      <c r="C8" s="22">
        <f>E8*10000</f>
        <v>3768667</v>
      </c>
      <c r="D8" s="23">
        <f>E8*15</f>
        <v>5653.0005</v>
      </c>
      <c r="E8" s="24">
        <v>376.8667</v>
      </c>
    </row>
    <row r="9" s="2" customFormat="1" ht="33" customHeight="1" spans="1:5">
      <c r="A9" s="21">
        <v>4</v>
      </c>
      <c r="B9" s="21" t="s">
        <v>84</v>
      </c>
      <c r="C9" s="25">
        <v>33302.19</v>
      </c>
      <c r="D9" s="26">
        <v>49.95</v>
      </c>
      <c r="E9" s="24">
        <f t="shared" ref="E9:E17" si="0">C9*0.0001</f>
        <v>3.330219</v>
      </c>
    </row>
    <row r="10" s="2" customFormat="1" ht="33" customHeight="1" spans="1:5">
      <c r="A10" s="21">
        <v>5</v>
      </c>
      <c r="B10" s="21" t="s">
        <v>84</v>
      </c>
      <c r="C10" s="25">
        <v>76160.56</v>
      </c>
      <c r="D10" s="26">
        <v>114.24</v>
      </c>
      <c r="E10" s="24">
        <f t="shared" si="0"/>
        <v>7.616056</v>
      </c>
    </row>
    <row r="11" s="2" customFormat="1" ht="33" customHeight="1" spans="1:5">
      <c r="A11" s="21">
        <v>6</v>
      </c>
      <c r="B11" s="21" t="s">
        <v>85</v>
      </c>
      <c r="C11" s="22">
        <v>16766.93</v>
      </c>
      <c r="D11" s="26">
        <v>25.15</v>
      </c>
      <c r="E11" s="24">
        <f t="shared" si="0"/>
        <v>1.676693</v>
      </c>
    </row>
    <row r="12" s="2" customFormat="1" ht="33" customHeight="1" spans="1:5">
      <c r="A12" s="21">
        <v>7</v>
      </c>
      <c r="B12" s="21" t="s">
        <v>86</v>
      </c>
      <c r="C12" s="22">
        <v>9290.9</v>
      </c>
      <c r="D12" s="26">
        <v>13.936</v>
      </c>
      <c r="E12" s="24">
        <f t="shared" si="0"/>
        <v>0.92909</v>
      </c>
    </row>
    <row r="13" s="2" customFormat="1" ht="33" customHeight="1" spans="1:5">
      <c r="A13" s="21">
        <v>8</v>
      </c>
      <c r="B13" s="21" t="s">
        <v>86</v>
      </c>
      <c r="C13" s="22">
        <v>21454.95</v>
      </c>
      <c r="D13" s="26">
        <v>32.182</v>
      </c>
      <c r="E13" s="24">
        <f t="shared" si="0"/>
        <v>2.145495</v>
      </c>
    </row>
    <row r="14" s="2" customFormat="1" ht="33" customHeight="1" spans="1:5">
      <c r="A14" s="21">
        <v>9</v>
      </c>
      <c r="B14" s="21" t="s">
        <v>86</v>
      </c>
      <c r="C14" s="22">
        <v>6352.79</v>
      </c>
      <c r="D14" s="26">
        <v>9.529</v>
      </c>
      <c r="E14" s="24">
        <f t="shared" si="0"/>
        <v>0.635279</v>
      </c>
    </row>
    <row r="15" s="2" customFormat="1" ht="33" customHeight="1" spans="1:5">
      <c r="A15" s="21">
        <v>10</v>
      </c>
      <c r="B15" s="21" t="s">
        <v>70</v>
      </c>
      <c r="C15" s="22">
        <v>7670.7</v>
      </c>
      <c r="D15" s="26">
        <v>11.506</v>
      </c>
      <c r="E15" s="24">
        <f t="shared" si="0"/>
        <v>0.76707</v>
      </c>
    </row>
    <row r="16" s="2" customFormat="1" ht="33" customHeight="1" spans="1:5">
      <c r="A16" s="21">
        <v>11</v>
      </c>
      <c r="B16" s="21" t="s">
        <v>70</v>
      </c>
      <c r="C16" s="22">
        <v>6872.68</v>
      </c>
      <c r="D16" s="26">
        <v>10.309</v>
      </c>
      <c r="E16" s="24">
        <f t="shared" si="0"/>
        <v>0.687268</v>
      </c>
    </row>
    <row r="17" s="3" customFormat="1" ht="30" customHeight="1" spans="1:5">
      <c r="A17" s="21">
        <v>12</v>
      </c>
      <c r="B17" s="27" t="s">
        <v>70</v>
      </c>
      <c r="C17" s="28">
        <v>4916.09</v>
      </c>
      <c r="D17" s="29">
        <v>7.374</v>
      </c>
      <c r="E17" s="30">
        <f t="shared" si="0"/>
        <v>0.491609</v>
      </c>
    </row>
    <row r="18" s="3" customFormat="1" ht="30" customHeight="1" spans="1:5">
      <c r="A18" s="21">
        <v>13</v>
      </c>
      <c r="B18" s="27" t="s">
        <v>87</v>
      </c>
      <c r="C18" s="28">
        <v>93164.67</v>
      </c>
      <c r="D18" s="31">
        <v>139.747</v>
      </c>
      <c r="E18" s="30">
        <v>9.3165</v>
      </c>
    </row>
    <row r="19" s="3" customFormat="1" ht="30" customHeight="1" spans="1:5">
      <c r="A19" s="21">
        <v>14</v>
      </c>
      <c r="B19" s="27" t="s">
        <v>88</v>
      </c>
      <c r="C19" s="27">
        <v>52832.86</v>
      </c>
      <c r="D19" s="32">
        <v>79.25</v>
      </c>
      <c r="E19" s="32">
        <v>5.2833</v>
      </c>
    </row>
    <row r="20" s="3" customFormat="1" ht="30" customHeight="1" spans="1:5">
      <c r="A20" s="21">
        <v>15</v>
      </c>
      <c r="B20" s="27" t="s">
        <v>88</v>
      </c>
      <c r="C20" s="27">
        <v>34115.08</v>
      </c>
      <c r="D20" s="32">
        <v>51.7</v>
      </c>
      <c r="E20" s="32">
        <v>3.41</v>
      </c>
    </row>
    <row r="21" s="3" customFormat="1" ht="30" customHeight="1" spans="1:5">
      <c r="A21" s="21">
        <v>16</v>
      </c>
      <c r="B21" s="27" t="s">
        <v>89</v>
      </c>
      <c r="C21" s="27">
        <v>22447.23</v>
      </c>
      <c r="D21" s="32">
        <v>33.67</v>
      </c>
      <c r="E21" s="32">
        <v>2.24</v>
      </c>
    </row>
    <row r="22" s="2" customFormat="1" ht="33" customHeight="1" spans="1:5">
      <c r="A22" s="33" t="s">
        <v>90</v>
      </c>
      <c r="B22" s="34"/>
      <c r="C22" s="22">
        <f>SUM(C6:C21)</f>
        <v>6066766.63</v>
      </c>
      <c r="D22" s="22">
        <f>SUM(D6:D21)</f>
        <v>9100.6715</v>
      </c>
      <c r="E22" s="22">
        <f>SUM(E6:E21)</f>
        <v>606.670479</v>
      </c>
    </row>
  </sheetData>
  <mergeCells count="5">
    <mergeCell ref="A2:E2"/>
    <mergeCell ref="C4:E4"/>
    <mergeCell ref="A22:B22"/>
    <mergeCell ref="A4:A5"/>
    <mergeCell ref="B4:B5"/>
  </mergeCells>
  <pageMargins left="0.75" right="0.75" top="1" bottom="1" header="0.5" footer="0.5"/>
  <pageSetup paperSize="9" scale="62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住宅用地</vt:lpstr>
      <vt:lpstr>商服用地</vt:lpstr>
      <vt:lpstr>工矿仓储用地</vt:lpstr>
      <vt:lpstr>公共管理与公共服务用地</vt:lpstr>
      <vt:lpstr>公共管理与公共服务、交通运输用地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2020-02-12T17:17:00Z</dcterms:created>
  <dcterms:modified xsi:type="dcterms:W3CDTF">2023-03-30T01:27:01Z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8CA585322E1E42DBB47ED35D51F68737</vt:lpwstr>
  </property>
</Properties>
</file>