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3" activeTab="3"/>
  </bookViews>
  <sheets>
    <sheet name="商业服务业、居住用地" sheetId="6" r:id="rId1"/>
    <sheet name="工矿、仓储用地" sheetId="2" r:id="rId2"/>
    <sheet name="公共管理与公共服务、公用设施用地" sheetId="4" r:id="rId3"/>
    <sheet name="交通运输、陆地水域用地" sheetId="5" r:id="rId4"/>
  </sheets>
  <definedNames>
    <definedName name="_xlnm._FilterDatabase" localSheetId="0" hidden="1">商业服务业、居住用地!$A$5:$E$41</definedName>
    <definedName name="_xlnm._FilterDatabase" localSheetId="1" hidden="1">工矿、仓储用地!$A$10:$E$42</definedName>
    <definedName name="_xlnm._FilterDatabase" localSheetId="2" hidden="1">公共管理与公共服务、公用设施用地!$A$10:$E$28</definedName>
    <definedName name="_xlnm.Print_Titles" localSheetId="1">工矿、仓储用地!$9:$10</definedName>
    <definedName name="_xlnm.Print_Titles" localSheetId="2">公共管理与公共服务、公用设施用地!$9:$10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<sst xmlns="http://schemas.openxmlformats.org/spreadsheetml/2006/main" count="139" uniqueCount="108">
  <si>
    <t>附件1</t>
  </si>
  <si>
    <t>2026年市本级商业服务业、居住用地供应计划表</t>
  </si>
  <si>
    <t>序号</t>
  </si>
  <si>
    <t>土地位置</t>
  </si>
  <si>
    <t>土地面积</t>
  </si>
  <si>
    <t>平方米</t>
  </si>
  <si>
    <t>亩</t>
  </si>
  <si>
    <t>公顷</t>
  </si>
  <si>
    <t>来宾市老城区滨江北路与向阳路交叉口东南角</t>
  </si>
  <si>
    <t>来宾市兴宾区华侨横六路与华侨纵二路（富华路）交叉口西北角</t>
  </si>
  <si>
    <t>来宾市兴宾区梅岭路与鸣翠路交叉口西北角</t>
  </si>
  <si>
    <t>来宾市兴宾区铁北路与学院东路交叉口东北角</t>
  </si>
  <si>
    <t>来宾市兴宾区城北区铁北路与经一路交叉口东北角</t>
  </si>
  <si>
    <t>来宾市规划纵三路与鸣翠路交叉口东北角</t>
  </si>
  <si>
    <t>红水河大道与兴学路交叉口东南角（三馆后面）</t>
  </si>
  <si>
    <t>迎宾路与永兴路交叉口东南角（公安局后面）</t>
  </si>
  <si>
    <t>来宾市兴宾区宾城路与永康路交叉口东南角</t>
  </si>
  <si>
    <t xml:space="preserve">来宾市华侨南区纵三路与横一路叉口西南角 </t>
  </si>
  <si>
    <t>来宾市河南工业园区内、来武二级公路东面</t>
  </si>
  <si>
    <t>来宾市红水河大道与纬十路交叉口西南角</t>
  </si>
  <si>
    <t>来宾市兴宾区天然桥路与规划纵二路交叉口东北角</t>
  </si>
  <si>
    <t>来宾市兴宾区瑞民路与凤翔路交叉口东南角</t>
  </si>
  <si>
    <t>来宾市兴宾区西F路与金峰路交叉口东北角</t>
  </si>
  <si>
    <t>来宾市兴宾区金峰路与西C路交叉口东北角</t>
  </si>
  <si>
    <t>来宾市兴宾区圣堂路与西F路交叉口东南角</t>
  </si>
  <si>
    <t>来宾市东环大道与纬十路交叉口西北角</t>
  </si>
  <si>
    <t>来宾市兴宾区来良路与天然桥路西南角</t>
  </si>
  <si>
    <t>东至来宾市兴宾区城南新区凤翔路，南至空地，西至来宾市兴宾区高岭路，北至来宾市兴宾区规划路</t>
  </si>
  <si>
    <t>来宾市兴宾区华侨投资区民乐路与富华路交叉口东南角</t>
  </si>
  <si>
    <t>来宾市兴宾区教育园区华侨大道与水韵路交叉口东南角（体育馆加油站东北两面）</t>
  </si>
  <si>
    <t>来宾市兴宾区学院北路与学院东路交叉口东南角</t>
  </si>
  <si>
    <t>来宾市兴宾区来华北路与原高速路交叉口西南角</t>
  </si>
  <si>
    <t>来宾市兴宾区来华北路与华侨大道交叉口东南角1</t>
  </si>
  <si>
    <t>来宾市兴宾区华侨南区纵二路与横一路交叉口西南角</t>
  </si>
  <si>
    <t>来宾市兴宾区来华北路与华侨大道交叉口东南角2</t>
  </si>
  <si>
    <t>来宾市兴宾区高岭路与盛安路交叉口西南角</t>
  </si>
  <si>
    <t>来宾市兴宾区高岭路与龙湾路交叉口西南角</t>
  </si>
  <si>
    <t>来宾市兴宾区明辉路与宾城路交叉口东北角</t>
  </si>
  <si>
    <t>来宾市兴宾区明辉路与宾城路交叉口东南角</t>
  </si>
  <si>
    <t>来宾市兴宾区高岭路与瑞民路交叉口西南角</t>
  </si>
  <si>
    <t>来宾市兴宾区高岭路与鳌山路交叉口西北角</t>
  </si>
  <si>
    <t>来宾市兴宾区各个乡镇</t>
  </si>
  <si>
    <t>商业服务业、居住用地小计</t>
  </si>
  <si>
    <t>附件2</t>
  </si>
  <si>
    <t>2026年工矿仓储用地供应计划表</t>
  </si>
  <si>
    <t>来宾市兴宾区南泗乡铁帽山林场（仙鹤园区）</t>
  </si>
  <si>
    <t>来宾市兴宾区高安乡黔江示范牧场 (化工园区)</t>
  </si>
  <si>
    <t>来宾市兴宾区福凌路与长岭路交叉口西北角</t>
  </si>
  <si>
    <t>来宾市河南工业园红星路与福凌路交叉口西南角</t>
  </si>
  <si>
    <t>来宾市兴宾区汇元锰厂区周边</t>
  </si>
  <si>
    <t>来宾市河南工业园区星阳路与凌湖路交叉口东北角</t>
  </si>
  <si>
    <t>来宾市河南工业园区滨堤路与铜岭路交叉口东南角</t>
  </si>
  <si>
    <t>来宾市兴宾区福兴路与汇元路交叉口东南角</t>
  </si>
  <si>
    <t>来宾市兴宾区凌湖路与高岭路交叉口西北角</t>
  </si>
  <si>
    <t>来宾市河南工业园区高岭路与天然桥路交叉口西南角</t>
  </si>
  <si>
    <t>兴业路与前进路交叉口东北角</t>
  </si>
  <si>
    <t>迁江工业园兴仁路与迁华大道交叉口东南角</t>
  </si>
  <si>
    <t>来宾市高新区仙池路与之江路交叉口东南角</t>
  </si>
  <si>
    <t>莆田路与新科路交叉口东南角</t>
  </si>
  <si>
    <t>东至来宾市兴宾区新华路，南至天然桥路，西至大桥路，北至长岭路</t>
  </si>
  <si>
    <t>来宾市兴宾区蒙村碳酸钙产业园</t>
  </si>
  <si>
    <t>石牙镇黄峡村委</t>
  </si>
  <si>
    <t>来宾市兴宾区莆田产业园</t>
  </si>
  <si>
    <t>来宾市兴宾区陶邓镇</t>
  </si>
  <si>
    <t>来宾市兴宾区三五产业园规划横二路与规划纵五路交叉口西北角约175米处</t>
  </si>
  <si>
    <t>三五产业园</t>
  </si>
  <si>
    <t>来宾市兴宾区城厢镇</t>
  </si>
  <si>
    <t>来宾市兴宾区桥巩镇</t>
  </si>
  <si>
    <t>来宾市兴宾区大湾镇</t>
  </si>
  <si>
    <t>兴宾区凤凰镇北五办事处、白山村、松村等区域</t>
  </si>
  <si>
    <t>来宾市兴宾区三五镇三五街</t>
  </si>
  <si>
    <t>来宾市兴宾区三五镇平塘村</t>
  </si>
  <si>
    <t>来宾市兴宾区三五产业区规划横一路与规划纵三路交叉口东南角</t>
  </si>
  <si>
    <t>小平阳碳酸钙产业园区内</t>
  </si>
  <si>
    <t>来宾市兴宾区石牙镇石牙产业园内规划横一路北侧</t>
  </si>
  <si>
    <t>工矿、仓储用地小计</t>
  </si>
  <si>
    <t>附件3</t>
  </si>
  <si>
    <t>2026年公共管理与公共服务用地供应计划表</t>
  </si>
  <si>
    <t>来宾市兴宾区高安乡黔江示范牧场</t>
  </si>
  <si>
    <t>来宾市兴宾区高安乡翁尧村</t>
  </si>
  <si>
    <t>来宾市兴宾区南泗乡铁帽山林场</t>
  </si>
  <si>
    <t>来宾市兴宾区凤翔路与长兴路交叉口东南角</t>
  </si>
  <si>
    <t>来宾市兴宾区三五镇新曲村北面约600米处</t>
  </si>
  <si>
    <t>来宾市兴宾区石牙镇人民政府南157米</t>
  </si>
  <si>
    <t>来宾市兴宾区陶邓镇西北面陶邓初级中学西北500米处</t>
  </si>
  <si>
    <t>来宾市兴宾区良塘镇X619县道西面约50米</t>
  </si>
  <si>
    <t>来宾市兴宾区五山镇人民政府西北234米</t>
  </si>
  <si>
    <t>来宾市兴宾区平阳镇镇中学
西南面400米处旱地</t>
  </si>
  <si>
    <t>来宾市兴宾区小平阳镇西南侧（
长山社区西侧800米处）</t>
  </si>
  <si>
    <t>来宾市兴宾区城厢镇都满村委满井屯西南方向约1公里处</t>
  </si>
  <si>
    <t>来宾市兴宾区迁江镇</t>
  </si>
  <si>
    <t>良江镇龙安村</t>
  </si>
  <si>
    <t>来宾市兴宾区小平阳</t>
  </si>
  <si>
    <t>飞龙路与规划横五路交叉口西南角</t>
  </si>
  <si>
    <t>公共管理与公共服务、公用设施用地小计</t>
  </si>
  <si>
    <t>附件4</t>
  </si>
  <si>
    <t>2026年交通运输、陆地水域用地供应计划表</t>
  </si>
  <si>
    <t>来宾港兴宾港区奇山作业区码头</t>
  </si>
  <si>
    <t>来宾港兴宾港区直壁沟作业区20号至22号泊位工程</t>
  </si>
  <si>
    <t>鹿寨至钦州港公路（柳州至覃塘段）（兴宾段）项目</t>
  </si>
  <si>
    <t>贺州至巴马公路（来宾至都安段）</t>
  </si>
  <si>
    <t>来宾西过境线公路项目用地</t>
  </si>
  <si>
    <t>武宣-来宾-合山-忻城公路</t>
  </si>
  <si>
    <t>中国食品安全生产（广西）示范园标准厂房及配套设施项目（二期）</t>
  </si>
  <si>
    <t>广西主要支流黔浔江治理工程来宾市城区治理河段项目</t>
  </si>
  <si>
    <t>大藤峡水利枢纽灌区工程（兴宾段）</t>
  </si>
  <si>
    <t>大藤峡水利枢纽灌区</t>
  </si>
  <si>
    <t>交通运输、陆地水域用地小计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</si>
</sst>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_ "/>
    <numFmt numFmtId="179" formatCode="0.0000_);[Red]\(0.0000\)"/>
    <numFmt numFmtId="180" formatCode="0.00_);[Red]\(0.00\)"/>
    <numFmt numFmtId="181" formatCode="0.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/>
    <xf numFmtId="0" fontId="6" fillId="0" borderId="0">
      <protection locked="0"/>
    </xf>
    <xf numFmtId="0" fontId="31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177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80" fontId="6" fillId="0" borderId="1" xfId="51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54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8" fontId="5" fillId="0" borderId="1" xfId="54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180" fontId="5" fillId="0" borderId="1" xfId="52" applyNumberFormat="1" applyFont="1" applyFill="1" applyBorder="1" applyAlignment="1">
      <alignment horizontal="center" vertical="center" wrapText="1"/>
    </xf>
    <xf numFmtId="0" fontId="6" fillId="3" borderId="1" xfId="54" applyFont="1" applyFill="1" applyBorder="1" applyAlignment="1">
      <alignment horizontal="center" vertical="center" wrapText="1"/>
    </xf>
    <xf numFmtId="180" fontId="6" fillId="3" borderId="1" xfId="54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81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8" fontId="6" fillId="3" borderId="6" xfId="0" applyNumberFormat="1" applyFont="1" applyFill="1" applyBorder="1" applyAlignment="1">
      <alignment horizontal="center" vertical="center" wrapText="1"/>
    </xf>
    <xf numFmtId="0" fontId="5" fillId="0" borderId="7" xfId="54" applyFont="1" applyFill="1" applyBorder="1" applyAlignment="1">
      <alignment horizontal="center" vertical="center" wrapText="1"/>
    </xf>
    <xf numFmtId="177" fontId="5" fillId="0" borderId="1" xfId="54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0,0_x000d__x000a_NA_x000d__x000a_" xfId="50"/>
    <cellStyle name="0,0_x005f_x000d__x005f_x000a_NA_x005f_x000d__x005f_x000a_" xfId="51"/>
    <cellStyle name="常规_2007年自治区企业挖潜改造资金项目计划表-尿素" xfId="52"/>
    <cellStyle name="常规 8 2 4 4 6 2 2 3 2 2" xfId="53"/>
    <cellStyle name="Normal" xfId="5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9" defaultRowHeight="13.5" outlineLevelCol="4"/>
  <cols>
    <col min="1" max="1" width="4" style="1" customWidth="1"/>
    <col min="2" max="2" width="43.525" style="1" customWidth="1"/>
    <col min="3" max="3" width="14.3833333333333" style="1" customWidth="1"/>
    <col min="4" max="4" width="12.6333333333333" style="7" customWidth="1"/>
    <col min="5" max="5" width="16.1833333333333" style="8" customWidth="1"/>
    <col min="6" max="16384" width="9" style="1"/>
  </cols>
  <sheetData>
    <row r="1" s="1" customFormat="1" ht="18" customHeight="1" spans="1:5">
      <c r="A1" s="35" t="s">
        <v>0</v>
      </c>
      <c r="B1" s="36"/>
      <c r="C1" s="36"/>
      <c r="D1" s="37"/>
      <c r="E1" s="38"/>
    </row>
    <row r="2" s="1" customFormat="1" ht="14.25" spans="1:5">
      <c r="A2" s="71" t="s">
        <v>1</v>
      </c>
      <c r="B2" s="71"/>
      <c r="C2" s="72"/>
      <c r="D2" s="73"/>
      <c r="E2" s="74"/>
    </row>
    <row r="3" s="1" customFormat="1" ht="19" customHeight="1" spans="1:5">
      <c r="A3" s="71"/>
      <c r="B3" s="71"/>
      <c r="C3" s="75"/>
      <c r="D3" s="76"/>
      <c r="E3" s="77"/>
    </row>
    <row r="4" s="2" customFormat="1" ht="25" customHeight="1" spans="1:5">
      <c r="A4" s="11" t="s">
        <v>2</v>
      </c>
      <c r="B4" s="11" t="s">
        <v>3</v>
      </c>
      <c r="C4" s="12" t="s">
        <v>4</v>
      </c>
      <c r="D4" s="13"/>
      <c r="E4" s="14"/>
    </row>
    <row r="5" s="2" customFormat="1" ht="25" customHeight="1" spans="1:5">
      <c r="A5" s="11"/>
      <c r="B5" s="11"/>
      <c r="C5" s="12" t="s">
        <v>5</v>
      </c>
      <c r="D5" s="13" t="s">
        <v>6</v>
      </c>
      <c r="E5" s="15" t="s">
        <v>7</v>
      </c>
    </row>
    <row r="6" s="46" customFormat="1" ht="30" customHeight="1" spans="1:5">
      <c r="A6" s="16">
        <v>1</v>
      </c>
      <c r="B6" s="17" t="s">
        <v>8</v>
      </c>
      <c r="C6" s="18">
        <f>D6*666.666</f>
        <v>51426.61524</v>
      </c>
      <c r="D6" s="19">
        <v>77.14</v>
      </c>
      <c r="E6" s="20">
        <f>C6/10000</f>
        <v>5.142661524</v>
      </c>
    </row>
    <row r="7" s="46" customFormat="1" ht="30" customHeight="1" spans="1:5">
      <c r="A7" s="16">
        <v>2</v>
      </c>
      <c r="B7" s="17" t="s">
        <v>9</v>
      </c>
      <c r="C7" s="18">
        <v>94600</v>
      </c>
      <c r="D7" s="19">
        <v>141.9</v>
      </c>
      <c r="E7" s="20">
        <v>9.46</v>
      </c>
    </row>
    <row r="8" s="46" customFormat="1" ht="30" customHeight="1" spans="1:5">
      <c r="A8" s="16">
        <v>3</v>
      </c>
      <c r="B8" s="17" t="s">
        <v>10</v>
      </c>
      <c r="C8" s="18">
        <v>8654</v>
      </c>
      <c r="D8" s="19">
        <v>12.981</v>
      </c>
      <c r="E8" s="20">
        <v>0.8654</v>
      </c>
    </row>
    <row r="9" s="46" customFormat="1" ht="30" customHeight="1" spans="1:5">
      <c r="A9" s="16">
        <v>4</v>
      </c>
      <c r="B9" s="17" t="s">
        <v>11</v>
      </c>
      <c r="C9" s="18">
        <v>60170</v>
      </c>
      <c r="D9" s="25">
        <v>90.255</v>
      </c>
      <c r="E9" s="20">
        <v>6.017</v>
      </c>
    </row>
    <row r="10" s="46" customFormat="1" ht="30" customHeight="1" spans="1:5">
      <c r="A10" s="16">
        <v>5</v>
      </c>
      <c r="B10" s="17" t="s">
        <v>12</v>
      </c>
      <c r="C10" s="18">
        <v>65698</v>
      </c>
      <c r="D10" s="19">
        <v>98.547</v>
      </c>
      <c r="E10" s="20">
        <v>6.5698</v>
      </c>
    </row>
    <row r="11" s="46" customFormat="1" ht="30" customHeight="1" spans="1:5">
      <c r="A11" s="16">
        <v>6</v>
      </c>
      <c r="B11" s="17" t="s">
        <v>13</v>
      </c>
      <c r="C11" s="18">
        <f>D11*666.666</f>
        <v>52498.614168</v>
      </c>
      <c r="D11" s="19">
        <v>78.748</v>
      </c>
      <c r="E11" s="20">
        <f>C11/10000</f>
        <v>5.2498614168</v>
      </c>
    </row>
    <row r="12" s="46" customFormat="1" ht="30" customHeight="1" spans="1:5">
      <c r="A12" s="16">
        <v>7</v>
      </c>
      <c r="B12" s="17" t="s">
        <v>14</v>
      </c>
      <c r="C12" s="18">
        <v>6666.67</v>
      </c>
      <c r="D12" s="19">
        <v>10</v>
      </c>
      <c r="E12" s="20">
        <v>0.6667</v>
      </c>
    </row>
    <row r="13" s="46" customFormat="1" ht="30" customHeight="1" spans="1:5">
      <c r="A13" s="16">
        <v>8</v>
      </c>
      <c r="B13" s="17" t="s">
        <v>15</v>
      </c>
      <c r="C13" s="18">
        <v>3333.33</v>
      </c>
      <c r="D13" s="19">
        <v>5</v>
      </c>
      <c r="E13" s="20">
        <v>0.3333</v>
      </c>
    </row>
    <row r="14" s="46" customFormat="1" ht="30" customHeight="1" spans="1:5">
      <c r="A14" s="16">
        <v>9</v>
      </c>
      <c r="B14" s="17" t="s">
        <v>16</v>
      </c>
      <c r="C14" s="18">
        <v>21337.33</v>
      </c>
      <c r="D14" s="19">
        <v>32.006</v>
      </c>
      <c r="E14" s="20">
        <v>2.1337</v>
      </c>
    </row>
    <row r="15" s="46" customFormat="1" ht="30" customHeight="1" spans="1:5">
      <c r="A15" s="16">
        <v>10</v>
      </c>
      <c r="B15" s="17" t="s">
        <v>17</v>
      </c>
      <c r="C15" s="18">
        <f t="shared" ref="C15:C32" si="0">D15*666.666</f>
        <v>53633.2797</v>
      </c>
      <c r="D15" s="19">
        <v>80.45</v>
      </c>
      <c r="E15" s="20">
        <f t="shared" ref="E15:E32" si="1">C15/10000</f>
        <v>5.36332797</v>
      </c>
    </row>
    <row r="16" s="46" customFormat="1" ht="30" customHeight="1" spans="1:5">
      <c r="A16" s="16">
        <v>11</v>
      </c>
      <c r="B16" s="17" t="s">
        <v>18</v>
      </c>
      <c r="C16" s="18">
        <v>23333.31</v>
      </c>
      <c r="D16" s="19">
        <v>35</v>
      </c>
      <c r="E16" s="20">
        <v>2.3333</v>
      </c>
    </row>
    <row r="17" s="46" customFormat="1" ht="30" customHeight="1" spans="1:5">
      <c r="A17" s="16">
        <v>12</v>
      </c>
      <c r="B17" s="17" t="s">
        <v>19</v>
      </c>
      <c r="C17" s="18">
        <v>21393.31</v>
      </c>
      <c r="D17" s="19">
        <v>32.09</v>
      </c>
      <c r="E17" s="20">
        <f t="shared" si="1"/>
        <v>2.139331</v>
      </c>
    </row>
    <row r="18" s="46" customFormat="1" ht="30" customHeight="1" spans="1:5">
      <c r="A18" s="16">
        <v>13</v>
      </c>
      <c r="B18" s="17" t="s">
        <v>20</v>
      </c>
      <c r="C18" s="18">
        <f t="shared" si="0"/>
        <v>35926.63074</v>
      </c>
      <c r="D18" s="19">
        <v>53.89</v>
      </c>
      <c r="E18" s="20">
        <f t="shared" si="1"/>
        <v>3.592663074</v>
      </c>
    </row>
    <row r="19" s="46" customFormat="1" ht="30" customHeight="1" spans="1:5">
      <c r="A19" s="16">
        <v>14</v>
      </c>
      <c r="B19" s="17" t="s">
        <v>21</v>
      </c>
      <c r="C19" s="18">
        <f t="shared" si="0"/>
        <v>50499.9495</v>
      </c>
      <c r="D19" s="19">
        <v>75.75</v>
      </c>
      <c r="E19" s="20">
        <f t="shared" si="1"/>
        <v>5.04999495</v>
      </c>
    </row>
    <row r="20" s="46" customFormat="1" ht="30" customHeight="1" spans="1:5">
      <c r="A20" s="16">
        <v>15</v>
      </c>
      <c r="B20" s="17" t="s">
        <v>22</v>
      </c>
      <c r="C20" s="18">
        <f t="shared" si="0"/>
        <v>17079.98292</v>
      </c>
      <c r="D20" s="19">
        <v>25.62</v>
      </c>
      <c r="E20" s="20">
        <f t="shared" si="1"/>
        <v>1.707998292</v>
      </c>
    </row>
    <row r="21" s="46" customFormat="1" ht="30" customHeight="1" spans="1:5">
      <c r="A21" s="16">
        <v>16</v>
      </c>
      <c r="B21" s="17" t="s">
        <v>23</v>
      </c>
      <c r="C21" s="18">
        <f t="shared" si="0"/>
        <v>95733.2376</v>
      </c>
      <c r="D21" s="19">
        <v>143.6</v>
      </c>
      <c r="E21" s="20">
        <f t="shared" si="1"/>
        <v>9.57332376</v>
      </c>
    </row>
    <row r="22" s="46" customFormat="1" ht="30" customHeight="1" spans="1:5">
      <c r="A22" s="16">
        <v>17</v>
      </c>
      <c r="B22" s="17" t="s">
        <v>24</v>
      </c>
      <c r="C22" s="18">
        <f t="shared" si="0"/>
        <v>126759.87324</v>
      </c>
      <c r="D22" s="19">
        <v>190.14</v>
      </c>
      <c r="E22" s="20">
        <f t="shared" si="1"/>
        <v>12.675987324</v>
      </c>
    </row>
    <row r="23" s="46" customFormat="1" ht="30" customHeight="1" spans="1:5">
      <c r="A23" s="16">
        <v>18</v>
      </c>
      <c r="B23" s="17" t="s">
        <v>25</v>
      </c>
      <c r="C23" s="18">
        <f t="shared" si="0"/>
        <v>91439.90856</v>
      </c>
      <c r="D23" s="19">
        <v>137.16</v>
      </c>
      <c r="E23" s="20">
        <f t="shared" si="1"/>
        <v>9.143990856</v>
      </c>
    </row>
    <row r="24" s="46" customFormat="1" ht="30" customHeight="1" spans="1:5">
      <c r="A24" s="16">
        <v>19</v>
      </c>
      <c r="B24" s="17" t="s">
        <v>26</v>
      </c>
      <c r="C24" s="18">
        <f t="shared" si="0"/>
        <v>52419.94758</v>
      </c>
      <c r="D24" s="19">
        <v>78.63</v>
      </c>
      <c r="E24" s="20">
        <f t="shared" si="1"/>
        <v>5.241994758</v>
      </c>
    </row>
    <row r="25" s="46" customFormat="1" ht="42.75" spans="1:5">
      <c r="A25" s="16">
        <v>20</v>
      </c>
      <c r="B25" s="17" t="s">
        <v>27</v>
      </c>
      <c r="C25" s="18">
        <f t="shared" si="0"/>
        <v>57333.276</v>
      </c>
      <c r="D25" s="19">
        <v>86</v>
      </c>
      <c r="E25" s="20">
        <f t="shared" si="1"/>
        <v>5.7333276</v>
      </c>
    </row>
    <row r="26" s="46" customFormat="1" ht="30" customHeight="1" spans="1:5">
      <c r="A26" s="16">
        <v>21</v>
      </c>
      <c r="B26" s="17" t="s">
        <v>28</v>
      </c>
      <c r="C26" s="18">
        <f t="shared" si="0"/>
        <v>44833.2885</v>
      </c>
      <c r="D26" s="19">
        <v>67.25</v>
      </c>
      <c r="E26" s="20">
        <f t="shared" si="1"/>
        <v>4.48332885</v>
      </c>
    </row>
    <row r="27" s="46" customFormat="1" ht="30" customHeight="1" spans="1:5">
      <c r="A27" s="16">
        <v>22</v>
      </c>
      <c r="B27" s="17" t="s">
        <v>29</v>
      </c>
      <c r="C27" s="18">
        <f t="shared" si="0"/>
        <v>97366.5693</v>
      </c>
      <c r="D27" s="19">
        <v>146.05</v>
      </c>
      <c r="E27" s="20">
        <f t="shared" si="1"/>
        <v>9.73665693</v>
      </c>
    </row>
    <row r="28" s="46" customFormat="1" ht="30" customHeight="1" spans="1:5">
      <c r="A28" s="16">
        <v>23</v>
      </c>
      <c r="B28" s="17" t="s">
        <v>30</v>
      </c>
      <c r="C28" s="18">
        <f t="shared" si="0"/>
        <v>74493.25884</v>
      </c>
      <c r="D28" s="19">
        <v>111.74</v>
      </c>
      <c r="E28" s="20">
        <f t="shared" si="1"/>
        <v>7.449325884</v>
      </c>
    </row>
    <row r="29" s="46" customFormat="1" ht="30" customHeight="1" spans="1:5">
      <c r="A29" s="16">
        <v>24</v>
      </c>
      <c r="B29" s="17" t="s">
        <v>31</v>
      </c>
      <c r="C29" s="18">
        <f t="shared" si="0"/>
        <v>90073.24326</v>
      </c>
      <c r="D29" s="19">
        <v>135.11</v>
      </c>
      <c r="E29" s="20">
        <f t="shared" si="1"/>
        <v>9.007324326</v>
      </c>
    </row>
    <row r="30" s="46" customFormat="1" ht="30" customHeight="1" spans="1:5">
      <c r="A30" s="16">
        <v>25</v>
      </c>
      <c r="B30" s="17" t="s">
        <v>32</v>
      </c>
      <c r="C30" s="18">
        <f t="shared" si="0"/>
        <v>73799.9262</v>
      </c>
      <c r="D30" s="19">
        <v>110.7</v>
      </c>
      <c r="E30" s="20">
        <f t="shared" si="1"/>
        <v>7.37999262</v>
      </c>
    </row>
    <row r="31" s="46" customFormat="1" ht="30" customHeight="1" spans="1:5">
      <c r="A31" s="16">
        <v>26</v>
      </c>
      <c r="B31" s="17" t="s">
        <v>33</v>
      </c>
      <c r="C31" s="18">
        <f t="shared" si="0"/>
        <v>14599.9854</v>
      </c>
      <c r="D31" s="19">
        <v>21.9</v>
      </c>
      <c r="E31" s="20">
        <f t="shared" si="1"/>
        <v>1.45999854</v>
      </c>
    </row>
    <row r="32" s="46" customFormat="1" ht="30" customHeight="1" spans="1:5">
      <c r="A32" s="16">
        <v>27</v>
      </c>
      <c r="B32" s="17" t="s">
        <v>34</v>
      </c>
      <c r="C32" s="18">
        <f t="shared" si="0"/>
        <v>133386.53328</v>
      </c>
      <c r="D32" s="19">
        <v>200.08</v>
      </c>
      <c r="E32" s="20">
        <f t="shared" si="1"/>
        <v>13.338653328</v>
      </c>
    </row>
    <row r="33" s="46" customFormat="1" ht="30" customHeight="1" spans="1:5">
      <c r="A33" s="16">
        <v>28</v>
      </c>
      <c r="B33" s="17" t="s">
        <v>35</v>
      </c>
      <c r="C33" s="18">
        <v>18062</v>
      </c>
      <c r="D33" s="19">
        <v>27.093</v>
      </c>
      <c r="E33" s="20">
        <v>1.8062</v>
      </c>
    </row>
    <row r="34" s="46" customFormat="1" ht="30" customHeight="1" spans="1:5">
      <c r="A34" s="16">
        <v>29</v>
      </c>
      <c r="B34" s="17" t="s">
        <v>36</v>
      </c>
      <c r="C34" s="18">
        <v>16660</v>
      </c>
      <c r="D34" s="19">
        <v>24.99</v>
      </c>
      <c r="E34" s="20">
        <v>1.666</v>
      </c>
    </row>
    <row r="35" s="46" customFormat="1" ht="30" customHeight="1" spans="1:5">
      <c r="A35" s="16">
        <v>30</v>
      </c>
      <c r="B35" s="17" t="s">
        <v>37</v>
      </c>
      <c r="C35" s="18">
        <v>8167</v>
      </c>
      <c r="D35" s="19">
        <v>12.2505</v>
      </c>
      <c r="E35" s="20">
        <v>0.8167</v>
      </c>
    </row>
    <row r="36" s="46" customFormat="1" ht="30" customHeight="1" spans="1:5">
      <c r="A36" s="16">
        <v>31</v>
      </c>
      <c r="B36" s="17" t="s">
        <v>38</v>
      </c>
      <c r="C36" s="18">
        <v>12026</v>
      </c>
      <c r="D36" s="19">
        <v>18.039</v>
      </c>
      <c r="E36" s="20">
        <v>1.2026</v>
      </c>
    </row>
    <row r="37" s="46" customFormat="1" ht="30" customHeight="1" spans="1:5">
      <c r="A37" s="16">
        <v>32</v>
      </c>
      <c r="B37" s="17" t="s">
        <v>39</v>
      </c>
      <c r="C37" s="18">
        <v>44150</v>
      </c>
      <c r="D37" s="25">
        <v>66.225</v>
      </c>
      <c r="E37" s="20">
        <v>4.415</v>
      </c>
    </row>
    <row r="38" s="46" customFormat="1" ht="30" customHeight="1" spans="1:5">
      <c r="A38" s="16">
        <v>33</v>
      </c>
      <c r="B38" s="17" t="s">
        <v>40</v>
      </c>
      <c r="C38" s="18">
        <v>49408</v>
      </c>
      <c r="D38" s="19">
        <v>74.112</v>
      </c>
      <c r="E38" s="20">
        <v>4.9408</v>
      </c>
    </row>
    <row r="39" s="46" customFormat="1" ht="30" customHeight="1" spans="1:5">
      <c r="A39" s="16">
        <v>34</v>
      </c>
      <c r="B39" s="17" t="s">
        <v>41</v>
      </c>
      <c r="C39" s="18">
        <f>D39*666.666</f>
        <v>127519.87248</v>
      </c>
      <c r="D39" s="19">
        <v>191.28</v>
      </c>
      <c r="E39" s="20">
        <f>C39/10000</f>
        <v>12.751987248</v>
      </c>
    </row>
    <row r="40" s="46" customFormat="1" ht="30" customHeight="1" spans="1:5">
      <c r="A40" s="16">
        <v>35</v>
      </c>
      <c r="B40" s="17" t="s">
        <v>41</v>
      </c>
      <c r="C40" s="18">
        <f>D40*666.666</f>
        <v>24399.9756</v>
      </c>
      <c r="D40" s="19">
        <v>36.6</v>
      </c>
      <c r="E40" s="20">
        <f>C40/10000</f>
        <v>2.43999756</v>
      </c>
    </row>
    <row r="41" s="70" customFormat="1" ht="30" customHeight="1" spans="1:5">
      <c r="A41" s="78" t="s">
        <v>42</v>
      </c>
      <c r="B41" s="78"/>
      <c r="C41" s="79">
        <f>SUM(C6:C40)</f>
        <v>1818882.918108</v>
      </c>
      <c r="D41" s="80">
        <f>SUM(D6:D40)</f>
        <v>2728.3265</v>
      </c>
      <c r="E41" s="81">
        <f>SUM(E6:E40)</f>
        <v>181.8882278108</v>
      </c>
    </row>
  </sheetData>
  <autoFilter xmlns:etc="http://www.wps.cn/officeDocument/2017/etCustomData" ref="A5:E41" etc:filterBottomFollowUsedRange="0">
    <extLst/>
  </autoFilter>
  <mergeCells count="5">
    <mergeCell ref="A2:E2"/>
    <mergeCell ref="C4:E4"/>
    <mergeCell ref="A41:B41"/>
    <mergeCell ref="A4:A5"/>
    <mergeCell ref="B4:B5"/>
  </mergeCells>
  <pageMargins left="0.751388888888889" right="0.751388888888889" top="0.60625" bottom="0.2125" header="0.5" footer="0.5"/>
  <pageSetup paperSize="8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workbookViewId="0">
      <pane xSplit="1" ySplit="10" topLeftCell="B39" activePane="bottomRight" state="frozen"/>
      <selection/>
      <selection pane="topRight"/>
      <selection pane="bottomLeft"/>
      <selection pane="bottomRight" activeCell="A1" sqref="A1:E42"/>
    </sheetView>
  </sheetViews>
  <sheetFormatPr defaultColWidth="9" defaultRowHeight="13.5" outlineLevelCol="5"/>
  <cols>
    <col min="1" max="1" width="4" style="3" customWidth="1"/>
    <col min="2" max="2" width="35.1416666666667" style="50" customWidth="1"/>
    <col min="3" max="3" width="17.35" style="50" customWidth="1"/>
    <col min="4" max="4" width="11.5" style="51" customWidth="1"/>
    <col min="5" max="5" width="16.1833333333333" style="52" customWidth="1"/>
    <col min="6" max="16384" width="9" style="3"/>
  </cols>
  <sheetData>
    <row r="1" s="1" customFormat="1" ht="30" customHeight="1" spans="1:6">
      <c r="A1" s="35" t="s">
        <v>43</v>
      </c>
      <c r="B1" s="36"/>
      <c r="C1" s="37"/>
      <c r="D1" s="38"/>
      <c r="E1" s="36"/>
    </row>
    <row r="2" s="1" customFormat="1" ht="30" customHeight="1" spans="1:6">
      <c r="A2" s="39" t="s">
        <v>44</v>
      </c>
      <c r="B2" s="39"/>
      <c r="C2" s="39"/>
      <c r="D2" s="39"/>
      <c r="E2" s="39"/>
    </row>
    <row r="3" s="1" customFormat="1" ht="30" customHeight="1" spans="1:6">
      <c r="A3" s="39"/>
      <c r="B3" s="39"/>
      <c r="C3" s="39"/>
      <c r="D3" s="39"/>
      <c r="E3" s="39"/>
    </row>
    <row r="4" s="2" customFormat="1" ht="30" customHeight="1" spans="1:6">
      <c r="A4" s="11" t="s">
        <v>2</v>
      </c>
      <c r="B4" s="11" t="s">
        <v>3</v>
      </c>
      <c r="C4" s="12" t="s">
        <v>4</v>
      </c>
      <c r="D4" s="13"/>
      <c r="E4" s="14"/>
    </row>
    <row r="5" s="2" customFormat="1" ht="30" customHeight="1" spans="1:6">
      <c r="A5" s="11"/>
      <c r="B5" s="11"/>
      <c r="C5" s="12" t="s">
        <v>5</v>
      </c>
      <c r="D5" s="13" t="s">
        <v>6</v>
      </c>
      <c r="E5" s="15" t="s">
        <v>7</v>
      </c>
    </row>
    <row r="6" s="46" customFormat="1" ht="30" customHeight="1" spans="1:6">
      <c r="A6" s="17">
        <v>1</v>
      </c>
      <c r="B6" s="17" t="s">
        <v>45</v>
      </c>
      <c r="C6" s="18">
        <f>D6*666.666</f>
        <v>106779.89322</v>
      </c>
      <c r="D6" s="19">
        <v>160.17</v>
      </c>
      <c r="E6" s="20">
        <f>C6/10000</f>
        <v>10.677989322</v>
      </c>
    </row>
    <row r="7" s="46" customFormat="1" ht="30" customHeight="1" spans="1:6">
      <c r="A7" s="17">
        <v>2</v>
      </c>
      <c r="B7" s="17" t="s">
        <v>46</v>
      </c>
      <c r="C7" s="18">
        <f>D7*666.666</f>
        <v>106666.56</v>
      </c>
      <c r="D7" s="19">
        <v>160</v>
      </c>
      <c r="E7" s="20">
        <f>C7/10000</f>
        <v>10.666656</v>
      </c>
    </row>
    <row r="8" s="47" customFormat="1" ht="30" customHeight="1" spans="1:6">
      <c r="A8" s="17">
        <v>3</v>
      </c>
      <c r="B8" s="21" t="s">
        <v>46</v>
      </c>
      <c r="C8" s="22">
        <f t="shared" ref="C8:C11" si="0">D8*666.67</f>
        <v>100000.5</v>
      </c>
      <c r="D8" s="23">
        <v>150</v>
      </c>
      <c r="E8" s="24">
        <f t="shared" ref="E8:E11" si="1">D8/15</f>
        <v>10</v>
      </c>
      <c r="F8" s="53"/>
    </row>
    <row r="9" s="47" customFormat="1" ht="30" customHeight="1" spans="1:6">
      <c r="A9" s="17">
        <v>4</v>
      </c>
      <c r="B9" s="21" t="s">
        <v>46</v>
      </c>
      <c r="C9" s="22">
        <f t="shared" si="0"/>
        <v>66667</v>
      </c>
      <c r="D9" s="23">
        <v>100</v>
      </c>
      <c r="E9" s="24">
        <f t="shared" si="1"/>
        <v>6.66666666666667</v>
      </c>
      <c r="F9" s="53"/>
    </row>
    <row r="10" s="47" customFormat="1" ht="30" customHeight="1" spans="1:6">
      <c r="A10" s="17">
        <v>5</v>
      </c>
      <c r="B10" s="21" t="s">
        <v>46</v>
      </c>
      <c r="C10" s="22">
        <f t="shared" si="0"/>
        <v>133334</v>
      </c>
      <c r="D10" s="23">
        <v>200</v>
      </c>
      <c r="E10" s="24">
        <f t="shared" si="1"/>
        <v>13.3333333333333</v>
      </c>
      <c r="F10" s="53"/>
    </row>
    <row r="11" s="47" customFormat="1" ht="30" customHeight="1" spans="1:6">
      <c r="A11" s="17">
        <v>6</v>
      </c>
      <c r="B11" s="21" t="s">
        <v>46</v>
      </c>
      <c r="C11" s="22">
        <f t="shared" si="0"/>
        <v>46666.9</v>
      </c>
      <c r="D11" s="23">
        <v>70</v>
      </c>
      <c r="E11" s="24">
        <f t="shared" si="1"/>
        <v>4.66666666666667</v>
      </c>
      <c r="F11" s="53"/>
    </row>
    <row r="12" s="46" customFormat="1" ht="30" customHeight="1" spans="1:6">
      <c r="A12" s="17">
        <v>7</v>
      </c>
      <c r="B12" s="17" t="s">
        <v>47</v>
      </c>
      <c r="C12" s="18">
        <v>19717.33</v>
      </c>
      <c r="D12" s="19">
        <v>29.576</v>
      </c>
      <c r="E12" s="20">
        <v>1.9717</v>
      </c>
    </row>
    <row r="13" s="48" customFormat="1" ht="30" customHeight="1" spans="1:6">
      <c r="A13" s="17">
        <v>8</v>
      </c>
      <c r="B13" s="54" t="s">
        <v>48</v>
      </c>
      <c r="C13" s="55">
        <v>190.25</v>
      </c>
      <c r="D13" s="56">
        <v>0.285</v>
      </c>
      <c r="E13" s="57">
        <v>0.019</v>
      </c>
    </row>
    <row r="14" s="46" customFormat="1" ht="30" customHeight="1" spans="1:6">
      <c r="A14" s="17">
        <v>9</v>
      </c>
      <c r="B14" s="17" t="s">
        <v>49</v>
      </c>
      <c r="C14" s="18">
        <v>3300</v>
      </c>
      <c r="D14" s="19">
        <v>4.95</v>
      </c>
      <c r="E14" s="20">
        <v>0.33</v>
      </c>
    </row>
    <row r="15" s="48" customFormat="1" ht="30" customHeight="1" spans="1:6">
      <c r="A15" s="17">
        <v>10</v>
      </c>
      <c r="B15" s="54" t="s">
        <v>50</v>
      </c>
      <c r="C15" s="55">
        <v>12453.33</v>
      </c>
      <c r="D15" s="56">
        <v>18.68</v>
      </c>
      <c r="E15" s="57">
        <v>1.25</v>
      </c>
    </row>
    <row r="16" s="48" customFormat="1" ht="30" customHeight="1" spans="1:6">
      <c r="A16" s="17">
        <v>11</v>
      </c>
      <c r="B16" s="54" t="s">
        <v>51</v>
      </c>
      <c r="C16" s="55">
        <v>69646.6</v>
      </c>
      <c r="D16" s="56">
        <v>104.47</v>
      </c>
      <c r="E16" s="57">
        <v>6.96</v>
      </c>
    </row>
    <row r="17" s="46" customFormat="1" ht="30" customHeight="1" spans="1:5">
      <c r="A17" s="17">
        <v>12</v>
      </c>
      <c r="B17" s="17" t="s">
        <v>52</v>
      </c>
      <c r="C17" s="18">
        <v>67366.67</v>
      </c>
      <c r="D17" s="25">
        <v>101.05</v>
      </c>
      <c r="E17" s="20">
        <v>6.7367</v>
      </c>
    </row>
    <row r="18" s="46" customFormat="1" ht="30" customHeight="1" spans="1:5">
      <c r="A18" s="17">
        <v>13</v>
      </c>
      <c r="B18" s="17" t="s">
        <v>53</v>
      </c>
      <c r="C18" s="55">
        <f t="shared" ref="C18:C21" si="2">SUM(D18*666.66666)</f>
        <v>20079.9997992</v>
      </c>
      <c r="D18" s="19">
        <v>30.12</v>
      </c>
      <c r="E18" s="57">
        <f t="shared" ref="E18:E21" si="3">SUM(D18/15)</f>
        <v>2.008</v>
      </c>
    </row>
    <row r="19" s="48" customFormat="1" ht="30" customHeight="1" spans="1:5">
      <c r="A19" s="17">
        <v>14</v>
      </c>
      <c r="B19" s="58" t="s">
        <v>54</v>
      </c>
      <c r="C19" s="55">
        <f t="shared" si="2"/>
        <v>88666.66578</v>
      </c>
      <c r="D19" s="59">
        <v>133</v>
      </c>
      <c r="E19" s="57">
        <f t="shared" si="3"/>
        <v>8.86666666666667</v>
      </c>
    </row>
    <row r="20" s="48" customFormat="1" ht="30" customHeight="1" spans="1:5">
      <c r="A20" s="17">
        <v>15</v>
      </c>
      <c r="B20" s="60" t="s">
        <v>55</v>
      </c>
      <c r="C20" s="55">
        <f t="shared" si="2"/>
        <v>234666.66432</v>
      </c>
      <c r="D20" s="61">
        <v>352</v>
      </c>
      <c r="E20" s="57">
        <f t="shared" si="3"/>
        <v>23.4666666666667</v>
      </c>
    </row>
    <row r="21" s="48" customFormat="1" ht="30" customHeight="1" spans="1:5">
      <c r="A21" s="17">
        <v>16</v>
      </c>
      <c r="B21" s="62" t="s">
        <v>56</v>
      </c>
      <c r="C21" s="55">
        <f t="shared" si="2"/>
        <v>27333.33306</v>
      </c>
      <c r="D21" s="63">
        <v>41</v>
      </c>
      <c r="E21" s="57">
        <f t="shared" si="3"/>
        <v>2.73333333333333</v>
      </c>
    </row>
    <row r="22" s="48" customFormat="1" ht="30" customHeight="1" spans="1:5">
      <c r="A22" s="17">
        <v>17</v>
      </c>
      <c r="B22" s="64" t="s">
        <v>57</v>
      </c>
      <c r="C22" s="55">
        <v>135086.65</v>
      </c>
      <c r="D22" s="65">
        <v>202.63</v>
      </c>
      <c r="E22" s="57">
        <v>13.5</v>
      </c>
    </row>
    <row r="23" s="48" customFormat="1" ht="30" customHeight="1" spans="1:5">
      <c r="A23" s="17">
        <v>18</v>
      </c>
      <c r="B23" s="54" t="s">
        <v>58</v>
      </c>
      <c r="C23" s="55">
        <f>SUM(D23*666.66666)</f>
        <v>890666.65776</v>
      </c>
      <c r="D23" s="56">
        <v>1336</v>
      </c>
      <c r="E23" s="57">
        <f>SUM(D23/15)</f>
        <v>89.0666666666667</v>
      </c>
    </row>
    <row r="24" s="46" customFormat="1" ht="30" customHeight="1" spans="1:5">
      <c r="A24" s="17">
        <v>19</v>
      </c>
      <c r="B24" s="17" t="s">
        <v>59</v>
      </c>
      <c r="C24" s="18">
        <f>D24*666.666</f>
        <v>56666.61</v>
      </c>
      <c r="D24" s="19">
        <v>85</v>
      </c>
      <c r="E24" s="20">
        <f>C24/10000</f>
        <v>5.666661</v>
      </c>
    </row>
    <row r="25" s="46" customFormat="1" ht="30" customHeight="1" spans="1:5">
      <c r="A25" s="17">
        <v>20</v>
      </c>
      <c r="B25" s="17" t="s">
        <v>60</v>
      </c>
      <c r="C25" s="18">
        <v>467333.33</v>
      </c>
      <c r="D25" s="25">
        <v>701</v>
      </c>
      <c r="E25" s="20">
        <v>46.7333</v>
      </c>
    </row>
    <row r="26" s="46" customFormat="1" ht="30" customHeight="1" spans="1:5">
      <c r="A26" s="17">
        <v>21</v>
      </c>
      <c r="B26" s="17" t="s">
        <v>60</v>
      </c>
      <c r="C26" s="18">
        <v>17333.33</v>
      </c>
      <c r="D26" s="19">
        <v>26</v>
      </c>
      <c r="E26" s="20">
        <v>1.7333</v>
      </c>
    </row>
    <row r="27" s="49" customFormat="1" ht="30" customHeight="1" spans="1:5">
      <c r="A27" s="17">
        <v>22</v>
      </c>
      <c r="B27" s="17" t="s">
        <v>61</v>
      </c>
      <c r="C27" s="22">
        <v>39826.8</v>
      </c>
      <c r="D27" s="25">
        <v>59.74</v>
      </c>
      <c r="E27" s="24">
        <v>3.9827</v>
      </c>
    </row>
    <row r="28" s="46" customFormat="1" ht="30" customHeight="1" spans="1:5">
      <c r="A28" s="17">
        <v>23</v>
      </c>
      <c r="B28" s="17" t="s">
        <v>62</v>
      </c>
      <c r="C28" s="18">
        <v>39933.33</v>
      </c>
      <c r="D28" s="25">
        <v>59.9</v>
      </c>
      <c r="E28" s="20">
        <v>3.9933</v>
      </c>
    </row>
    <row r="29" s="46" customFormat="1" ht="30" customHeight="1" spans="1:5">
      <c r="A29" s="17">
        <v>24</v>
      </c>
      <c r="B29" s="17" t="s">
        <v>63</v>
      </c>
      <c r="C29" s="18">
        <f>D29*666.666</f>
        <v>169375.163958</v>
      </c>
      <c r="D29" s="19">
        <v>254.063</v>
      </c>
      <c r="E29" s="20">
        <v>16.9375</v>
      </c>
    </row>
    <row r="30" s="46" customFormat="1" ht="30" customHeight="1" spans="1:5">
      <c r="A30" s="17">
        <v>25</v>
      </c>
      <c r="B30" s="17" t="s">
        <v>64</v>
      </c>
      <c r="C30" s="18">
        <v>137526</v>
      </c>
      <c r="D30" s="19">
        <v>206.289</v>
      </c>
      <c r="E30" s="20">
        <v>13.7526</v>
      </c>
    </row>
    <row r="31" s="46" customFormat="1" ht="30" customHeight="1" spans="1:5">
      <c r="A31" s="17">
        <v>26</v>
      </c>
      <c r="B31" s="17" t="s">
        <v>65</v>
      </c>
      <c r="C31" s="18">
        <f>D31*666.666</f>
        <v>135333.198</v>
      </c>
      <c r="D31" s="19">
        <v>203</v>
      </c>
      <c r="E31" s="20">
        <f>C31/10000</f>
        <v>13.5333198</v>
      </c>
    </row>
    <row r="32" s="46" customFormat="1" ht="30" customHeight="1" spans="1:5">
      <c r="A32" s="17">
        <v>27</v>
      </c>
      <c r="B32" s="17" t="s">
        <v>66</v>
      </c>
      <c r="C32" s="18">
        <v>24121</v>
      </c>
      <c r="D32" s="19">
        <v>36.1815</v>
      </c>
      <c r="E32" s="20">
        <v>2.4121</v>
      </c>
    </row>
    <row r="33" s="46" customFormat="1" ht="30" customHeight="1" spans="1:5">
      <c r="A33" s="17">
        <v>28</v>
      </c>
      <c r="B33" s="17" t="s">
        <v>67</v>
      </c>
      <c r="C33" s="18">
        <v>43446.67</v>
      </c>
      <c r="D33" s="19">
        <v>65.17</v>
      </c>
      <c r="E33" s="20">
        <v>4.3447</v>
      </c>
    </row>
    <row r="34" s="46" customFormat="1" ht="30" customHeight="1" spans="1:5">
      <c r="A34" s="17">
        <v>29</v>
      </c>
      <c r="B34" s="17" t="s">
        <v>68</v>
      </c>
      <c r="C34" s="18">
        <v>38840</v>
      </c>
      <c r="D34" s="19">
        <v>58.26</v>
      </c>
      <c r="E34" s="20">
        <v>3.884</v>
      </c>
    </row>
    <row r="35" s="46" customFormat="1" ht="30" customHeight="1" spans="1:5">
      <c r="A35" s="17">
        <v>30</v>
      </c>
      <c r="B35" s="17" t="s">
        <v>69</v>
      </c>
      <c r="C35" s="18">
        <v>24572.41</v>
      </c>
      <c r="D35" s="19">
        <v>36.8585</v>
      </c>
      <c r="E35" s="20">
        <v>2.457</v>
      </c>
    </row>
    <row r="36" s="46" customFormat="1" ht="30" customHeight="1" spans="1:5">
      <c r="A36" s="17">
        <v>31</v>
      </c>
      <c r="B36" s="17" t="s">
        <v>70</v>
      </c>
      <c r="C36" s="18">
        <v>23104.66</v>
      </c>
      <c r="D36" s="19">
        <v>34.66</v>
      </c>
      <c r="E36" s="20">
        <v>2.3105</v>
      </c>
    </row>
    <row r="37" s="46" customFormat="1" ht="30" customHeight="1" spans="1:5">
      <c r="A37" s="17">
        <v>32</v>
      </c>
      <c r="B37" s="17" t="s">
        <v>71</v>
      </c>
      <c r="C37" s="18">
        <v>6138.52</v>
      </c>
      <c r="D37" s="19">
        <v>9.21</v>
      </c>
      <c r="E37" s="20">
        <v>0.6139</v>
      </c>
    </row>
    <row r="38" s="46" customFormat="1" ht="30" customHeight="1" spans="1:5">
      <c r="A38" s="17">
        <v>33</v>
      </c>
      <c r="B38" s="17" t="s">
        <v>72</v>
      </c>
      <c r="C38" s="18">
        <f t="shared" ref="C38:C41" si="4">D38*666.666</f>
        <v>73953.25938</v>
      </c>
      <c r="D38" s="19">
        <v>110.93</v>
      </c>
      <c r="E38" s="20">
        <f t="shared" ref="E38:E41" si="5">C38/10000</f>
        <v>7.395325938</v>
      </c>
    </row>
    <row r="39" s="46" customFormat="1" ht="30" customHeight="1" spans="1:5">
      <c r="A39" s="17">
        <v>34</v>
      </c>
      <c r="B39" s="17" t="s">
        <v>72</v>
      </c>
      <c r="C39" s="18">
        <f t="shared" si="4"/>
        <v>85826.58084</v>
      </c>
      <c r="D39" s="19">
        <v>128.74</v>
      </c>
      <c r="E39" s="20">
        <f t="shared" si="5"/>
        <v>8.582658084</v>
      </c>
    </row>
    <row r="40" s="46" customFormat="1" ht="30" customHeight="1" spans="1:5">
      <c r="A40" s="17">
        <v>35</v>
      </c>
      <c r="B40" s="17" t="s">
        <v>73</v>
      </c>
      <c r="C40" s="18">
        <v>32840.7</v>
      </c>
      <c r="D40" s="19">
        <v>49.261</v>
      </c>
      <c r="E40" s="20">
        <v>3.28407</v>
      </c>
    </row>
    <row r="41" s="46" customFormat="1" ht="30" customHeight="1" spans="1:5">
      <c r="A41" s="17">
        <v>36</v>
      </c>
      <c r="B41" s="17" t="s">
        <v>74</v>
      </c>
      <c r="C41" s="18">
        <f t="shared" si="4"/>
        <v>104679.89532</v>
      </c>
      <c r="D41" s="19">
        <v>157.02</v>
      </c>
      <c r="E41" s="20">
        <f t="shared" si="5"/>
        <v>10.467989532</v>
      </c>
    </row>
    <row r="42" s="2" customFormat="1" ht="30" customHeight="1" spans="1:5">
      <c r="A42" s="66" t="s">
        <v>75</v>
      </c>
      <c r="B42" s="67"/>
      <c r="C42" s="43">
        <f>SUM(C6:C41)</f>
        <v>3650140.4614372</v>
      </c>
      <c r="D42" s="44">
        <f>SUM(D6:D41)</f>
        <v>5475.214</v>
      </c>
      <c r="E42" s="45">
        <f>SUM(E6:E41)</f>
        <v>365.004969676</v>
      </c>
    </row>
    <row r="43" s="46" customFormat="1" ht="39" customHeight="1" spans="1:5">
      <c r="C43" s="68"/>
      <c r="D43" s="69"/>
    </row>
  </sheetData>
  <mergeCells count="6">
    <mergeCell ref="A2:E2"/>
    <mergeCell ref="A3:E3"/>
    <mergeCell ref="C4:E4"/>
    <mergeCell ref="A42:B42"/>
    <mergeCell ref="A4:A5"/>
    <mergeCell ref="B4:B5"/>
  </mergeCells>
  <pageMargins left="0.751388888888889" right="0.751388888888889" top="1" bottom="1" header="0.5" footer="0.5"/>
  <pageSetup paperSize="8" scale="81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pane xSplit="1" ySplit="10" topLeftCell="B20" activePane="bottomRight" state="frozen"/>
      <selection/>
      <selection pane="topRight"/>
      <selection pane="bottomLeft"/>
      <selection pane="bottomRight" activeCell="A6" sqref="$A6:$XFD28"/>
    </sheetView>
  </sheetViews>
  <sheetFormatPr defaultColWidth="9" defaultRowHeight="13.5" outlineLevelCol="4"/>
  <cols>
    <col min="1" max="1" width="4" style="3" customWidth="1"/>
    <col min="2" max="2" width="33.325" style="3" customWidth="1"/>
    <col min="3" max="3" width="17" style="3" customWidth="1"/>
    <col min="4" max="4" width="13" style="3" customWidth="1"/>
    <col min="5" max="5" width="14.6333333333333" style="5" customWidth="1"/>
    <col min="6" max="16384" width="9" style="3"/>
  </cols>
  <sheetData>
    <row r="1" s="1" customFormat="1" ht="18" customHeight="1" spans="1:5">
      <c r="A1" s="35" t="s">
        <v>76</v>
      </c>
      <c r="B1" s="36"/>
      <c r="C1" s="37"/>
      <c r="D1" s="38"/>
      <c r="E1" s="36"/>
    </row>
    <row r="2" s="1" customFormat="1" ht="14.25" spans="1:5">
      <c r="A2" s="39" t="s">
        <v>77</v>
      </c>
      <c r="B2" s="39"/>
      <c r="C2" s="39"/>
      <c r="D2" s="39"/>
      <c r="E2" s="39"/>
    </row>
    <row r="3" s="1" customFormat="1" ht="19" customHeight="1" spans="1:5">
      <c r="A3" s="39"/>
      <c r="B3" s="39"/>
      <c r="C3" s="39"/>
      <c r="D3" s="39"/>
      <c r="E3" s="39"/>
    </row>
    <row r="4" s="2" customFormat="1" ht="25" customHeight="1" spans="1:5">
      <c r="A4" s="11" t="s">
        <v>2</v>
      </c>
      <c r="B4" s="11" t="s">
        <v>3</v>
      </c>
      <c r="C4" s="12" t="s">
        <v>4</v>
      </c>
      <c r="D4" s="13"/>
      <c r="E4" s="14"/>
    </row>
    <row r="5" s="2" customFormat="1" ht="25" customHeight="1" spans="1:5">
      <c r="A5" s="11"/>
      <c r="B5" s="11"/>
      <c r="C5" s="12" t="s">
        <v>5</v>
      </c>
      <c r="D5" s="13" t="s">
        <v>6</v>
      </c>
      <c r="E5" s="15" t="s">
        <v>7</v>
      </c>
    </row>
    <row r="6" s="2" customFormat="1" ht="30" customHeight="1" spans="1:5">
      <c r="A6" s="16">
        <v>1</v>
      </c>
      <c r="B6" s="17" t="s">
        <v>78</v>
      </c>
      <c r="C6" s="18">
        <v>20000</v>
      </c>
      <c r="D6" s="19">
        <v>30</v>
      </c>
      <c r="E6" s="20">
        <v>2</v>
      </c>
    </row>
    <row r="7" s="2" customFormat="1" ht="30" customHeight="1" spans="1:5">
      <c r="A7" s="16">
        <v>2</v>
      </c>
      <c r="B7" s="21" t="s">
        <v>79</v>
      </c>
      <c r="C7" s="22">
        <f>D7*666.67</f>
        <v>2599.012995</v>
      </c>
      <c r="D7" s="40">
        <v>3.8985</v>
      </c>
      <c r="E7" s="24">
        <f>D7/15</f>
        <v>0.2599</v>
      </c>
    </row>
    <row r="8" s="2" customFormat="1" ht="30" customHeight="1" spans="1:5">
      <c r="A8" s="16">
        <v>3</v>
      </c>
      <c r="B8" s="17" t="s">
        <v>46</v>
      </c>
      <c r="C8" s="18">
        <f>D8*666.666</f>
        <v>9999.99</v>
      </c>
      <c r="D8" s="25">
        <v>15</v>
      </c>
      <c r="E8" s="20">
        <f>C8/10000</f>
        <v>0.999999</v>
      </c>
    </row>
    <row r="9" s="2" customFormat="1" ht="30" customHeight="1" spans="1:5">
      <c r="A9" s="16">
        <v>4</v>
      </c>
      <c r="B9" s="21" t="s">
        <v>80</v>
      </c>
      <c r="C9" s="22">
        <f>D9*666.67</f>
        <v>46666.9</v>
      </c>
      <c r="D9" s="23">
        <v>70</v>
      </c>
      <c r="E9" s="24">
        <f>D9/15</f>
        <v>4.66666666666667</v>
      </c>
    </row>
    <row r="10" s="2" customFormat="1" ht="30" customHeight="1" spans="1:5">
      <c r="A10" s="16">
        <v>5</v>
      </c>
      <c r="B10" s="16" t="s">
        <v>81</v>
      </c>
      <c r="C10" s="18">
        <v>8667</v>
      </c>
      <c r="D10" s="27">
        <v>13</v>
      </c>
      <c r="E10" s="28">
        <v>0.8667</v>
      </c>
    </row>
    <row r="11" s="2" customFormat="1" ht="30" customHeight="1" spans="1:5">
      <c r="A11" s="16">
        <v>6</v>
      </c>
      <c r="B11" s="17" t="s">
        <v>82</v>
      </c>
      <c r="C11" s="18">
        <v>3063.33</v>
      </c>
      <c r="D11" s="19">
        <v>4.5952</v>
      </c>
      <c r="E11" s="20">
        <v>0.3063</v>
      </c>
    </row>
    <row r="12" s="2" customFormat="1" ht="30" customHeight="1" spans="1:5">
      <c r="A12" s="16">
        <v>7</v>
      </c>
      <c r="B12" s="17" t="s">
        <v>83</v>
      </c>
      <c r="C12" s="18">
        <v>4062.67</v>
      </c>
      <c r="D12" s="25">
        <v>6.094</v>
      </c>
      <c r="E12" s="20">
        <v>0.4063</v>
      </c>
    </row>
    <row r="13" s="2" customFormat="1" ht="30" customHeight="1" spans="1:5">
      <c r="A13" s="16">
        <v>8</v>
      </c>
      <c r="B13" s="17" t="s">
        <v>84</v>
      </c>
      <c r="C13" s="18">
        <v>4132</v>
      </c>
      <c r="D13" s="19">
        <v>6.1982</v>
      </c>
      <c r="E13" s="20">
        <v>0.4132</v>
      </c>
    </row>
    <row r="14" s="2" customFormat="1" ht="30" customHeight="1" spans="1:5">
      <c r="A14" s="16">
        <v>9</v>
      </c>
      <c r="B14" s="17" t="s">
        <v>85</v>
      </c>
      <c r="C14" s="18">
        <v>1960.67</v>
      </c>
      <c r="D14" s="19">
        <v>2.941</v>
      </c>
      <c r="E14" s="20">
        <v>0.1961</v>
      </c>
    </row>
    <row r="15" s="2" customFormat="1" ht="30" customHeight="1" spans="1:5">
      <c r="A15" s="16">
        <v>10</v>
      </c>
      <c r="B15" s="17" t="s">
        <v>86</v>
      </c>
      <c r="C15" s="18">
        <v>2612</v>
      </c>
      <c r="D15" s="19">
        <v>3.918</v>
      </c>
      <c r="E15" s="20">
        <v>0.2612</v>
      </c>
    </row>
    <row r="16" s="2" customFormat="1" ht="30" customHeight="1" spans="1:5">
      <c r="A16" s="16">
        <v>11</v>
      </c>
      <c r="B16" s="17" t="s">
        <v>87</v>
      </c>
      <c r="C16" s="18">
        <v>1925.33</v>
      </c>
      <c r="D16" s="25">
        <v>2.888</v>
      </c>
      <c r="E16" s="20">
        <v>0.1925</v>
      </c>
    </row>
    <row r="17" s="2" customFormat="1" ht="30" customHeight="1" spans="1:5">
      <c r="A17" s="16">
        <v>12</v>
      </c>
      <c r="B17" s="17" t="s">
        <v>88</v>
      </c>
      <c r="C17" s="18">
        <v>2285.33</v>
      </c>
      <c r="D17" s="19">
        <v>3.428</v>
      </c>
      <c r="E17" s="20">
        <v>0.2286</v>
      </c>
    </row>
    <row r="18" s="2" customFormat="1" ht="30" customHeight="1" spans="1:5">
      <c r="A18" s="16">
        <v>13</v>
      </c>
      <c r="B18" s="17" t="s">
        <v>68</v>
      </c>
      <c r="C18" s="18">
        <v>8519.33</v>
      </c>
      <c r="D18" s="19">
        <v>12.779</v>
      </c>
      <c r="E18" s="20">
        <v>0.8519</v>
      </c>
    </row>
    <row r="19" s="2" customFormat="1" ht="30" customHeight="1" spans="1:5">
      <c r="A19" s="16">
        <v>14</v>
      </c>
      <c r="B19" s="17" t="s">
        <v>66</v>
      </c>
      <c r="C19" s="18">
        <v>16647.33</v>
      </c>
      <c r="D19" s="19">
        <v>24.971</v>
      </c>
      <c r="E19" s="20">
        <v>1.6647</v>
      </c>
    </row>
    <row r="20" s="2" customFormat="1" ht="30" customHeight="1" spans="1:5">
      <c r="A20" s="16">
        <v>15</v>
      </c>
      <c r="B20" s="17" t="s">
        <v>67</v>
      </c>
      <c r="C20" s="18">
        <v>6126.67</v>
      </c>
      <c r="D20" s="25">
        <v>9.19</v>
      </c>
      <c r="E20" s="20">
        <v>0.6127</v>
      </c>
    </row>
    <row r="21" s="2" customFormat="1" ht="30" customHeight="1" spans="1:5">
      <c r="A21" s="16">
        <v>16</v>
      </c>
      <c r="B21" s="17" t="s">
        <v>68</v>
      </c>
      <c r="C21" s="18">
        <v>1000</v>
      </c>
      <c r="D21" s="19">
        <v>1.5</v>
      </c>
      <c r="E21" s="20">
        <v>0.1</v>
      </c>
    </row>
    <row r="22" s="2" customFormat="1" ht="30" customHeight="1" spans="1:5">
      <c r="A22" s="16">
        <v>17</v>
      </c>
      <c r="B22" s="17" t="s">
        <v>69</v>
      </c>
      <c r="C22" s="18">
        <v>11077</v>
      </c>
      <c r="D22" s="19">
        <v>16.612</v>
      </c>
      <c r="E22" s="20">
        <v>1.1077</v>
      </c>
    </row>
    <row r="23" s="2" customFormat="1" ht="30" customHeight="1" spans="1:5">
      <c r="A23" s="16">
        <v>18</v>
      </c>
      <c r="B23" s="17" t="s">
        <v>89</v>
      </c>
      <c r="C23" s="18">
        <v>2398.67</v>
      </c>
      <c r="D23" s="19">
        <v>3.598</v>
      </c>
      <c r="E23" s="20">
        <v>0.2399</v>
      </c>
    </row>
    <row r="24" s="2" customFormat="1" ht="30" customHeight="1" spans="1:5">
      <c r="A24" s="16">
        <v>19</v>
      </c>
      <c r="B24" s="17" t="s">
        <v>90</v>
      </c>
      <c r="C24" s="18">
        <v>5446</v>
      </c>
      <c r="D24" s="19">
        <v>8.169</v>
      </c>
      <c r="E24" s="20">
        <v>0.5446</v>
      </c>
    </row>
    <row r="25" s="2" customFormat="1" ht="30" customHeight="1" spans="1:5">
      <c r="A25" s="16">
        <v>20</v>
      </c>
      <c r="B25" s="17" t="s">
        <v>91</v>
      </c>
      <c r="C25" s="18">
        <v>4666.67</v>
      </c>
      <c r="D25" s="25">
        <v>7</v>
      </c>
      <c r="E25" s="20">
        <v>0.4667</v>
      </c>
    </row>
    <row r="26" s="2" customFormat="1" ht="30" customHeight="1" spans="1:5">
      <c r="A26" s="16">
        <v>21</v>
      </c>
      <c r="B26" s="17" t="s">
        <v>92</v>
      </c>
      <c r="C26" s="18">
        <v>6660</v>
      </c>
      <c r="D26" s="19">
        <v>9.99</v>
      </c>
      <c r="E26" s="20">
        <v>0.666</v>
      </c>
    </row>
    <row r="27" s="2" customFormat="1" ht="30" customHeight="1" spans="1:5">
      <c r="A27" s="16">
        <v>22</v>
      </c>
      <c r="B27" s="17" t="s">
        <v>93</v>
      </c>
      <c r="C27" s="18">
        <v>10004</v>
      </c>
      <c r="D27" s="25">
        <v>15.006</v>
      </c>
      <c r="E27" s="20">
        <v>1.0004</v>
      </c>
    </row>
    <row r="28" s="2" customFormat="1" ht="30" customHeight="1" spans="1:5">
      <c r="A28" s="41" t="s">
        <v>94</v>
      </c>
      <c r="B28" s="42"/>
      <c r="C28" s="43">
        <f>SUM(C6:C27)</f>
        <v>180519.902995</v>
      </c>
      <c r="D28" s="44">
        <f>SUM(D6:D27)</f>
        <v>270.7759</v>
      </c>
      <c r="E28" s="45">
        <f>SUM(E6:E27)</f>
        <v>18.0520656666667</v>
      </c>
    </row>
  </sheetData>
  <mergeCells count="6">
    <mergeCell ref="A2:E2"/>
    <mergeCell ref="A3:E3"/>
    <mergeCell ref="C4:E4"/>
    <mergeCell ref="A28:B28"/>
    <mergeCell ref="A4:A5"/>
    <mergeCell ref="B4:B5"/>
  </mergeCells>
  <pageMargins left="0.751388888888889" right="0.751388888888889" top="0.802777777777778" bottom="0.60625" header="0.5" footer="0.5"/>
  <pageSetup paperSize="8" scale="8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B6" sqref="B6:B15"/>
    </sheetView>
  </sheetViews>
  <sheetFormatPr defaultColWidth="9" defaultRowHeight="13.5" outlineLevelCol="4"/>
  <cols>
    <col min="1" max="1" width="4" style="3" customWidth="1"/>
    <col min="2" max="2" width="25.5" style="4" customWidth="1"/>
    <col min="3" max="3" width="14.4083333333333" style="4" customWidth="1"/>
    <col min="4" max="4" width="11.6333333333333" style="4" customWidth="1"/>
    <col min="5" max="5" width="16.1833333333333" style="5" customWidth="1"/>
    <col min="6" max="16384" width="9" style="3"/>
  </cols>
  <sheetData>
    <row r="1" s="1" customFormat="1" ht="18" customHeight="1" spans="1:5">
      <c r="A1" s="6" t="s">
        <v>95</v>
      </c>
      <c r="C1" s="7"/>
      <c r="D1" s="8"/>
    </row>
    <row r="2" s="1" customFormat="1" ht="22.5" spans="1:5">
      <c r="A2" s="9" t="s">
        <v>96</v>
      </c>
      <c r="B2" s="9"/>
      <c r="C2" s="9"/>
      <c r="D2" s="9"/>
      <c r="E2" s="9"/>
    </row>
    <row r="3" s="1" customFormat="1" ht="19" customHeight="1" spans="1:5">
      <c r="A3" s="10"/>
      <c r="B3" s="10"/>
      <c r="C3" s="10"/>
      <c r="D3" s="10"/>
      <c r="E3" s="10"/>
    </row>
    <row r="4" s="2" customFormat="1" ht="25" customHeight="1" spans="1:5">
      <c r="A4" s="11" t="s">
        <v>2</v>
      </c>
      <c r="B4" s="11" t="s">
        <v>3</v>
      </c>
      <c r="C4" s="12" t="s">
        <v>4</v>
      </c>
      <c r="D4" s="13"/>
      <c r="E4" s="14"/>
    </row>
    <row r="5" s="2" customFormat="1" ht="25" customHeight="1" spans="1:5">
      <c r="A5" s="11"/>
      <c r="B5" s="11"/>
      <c r="C5" s="12" t="s">
        <v>5</v>
      </c>
      <c r="D5" s="13" t="s">
        <v>6</v>
      </c>
      <c r="E5" s="15" t="s">
        <v>7</v>
      </c>
    </row>
    <row r="6" s="2" customFormat="1" ht="28.5" spans="1:5">
      <c r="A6" s="16">
        <v>1</v>
      </c>
      <c r="B6" s="17" t="s">
        <v>97</v>
      </c>
      <c r="C6" s="18">
        <v>92985.33</v>
      </c>
      <c r="D6" s="19">
        <v>139.748</v>
      </c>
      <c r="E6" s="20">
        <v>9.2985</v>
      </c>
    </row>
    <row r="7" s="2" customFormat="1" ht="28.5" spans="1:5">
      <c r="A7" s="16">
        <v>2</v>
      </c>
      <c r="B7" s="21" t="s">
        <v>98</v>
      </c>
      <c r="C7" s="22">
        <v>93333.8</v>
      </c>
      <c r="D7" s="23">
        <v>140</v>
      </c>
      <c r="E7" s="24">
        <v>9.33333333333333</v>
      </c>
    </row>
    <row r="8" s="2" customFormat="1" ht="28.5" spans="1:5">
      <c r="A8" s="16">
        <v>3</v>
      </c>
      <c r="B8" s="17" t="s">
        <v>99</v>
      </c>
      <c r="C8" s="18">
        <v>3921546</v>
      </c>
      <c r="D8" s="19">
        <v>5882.319</v>
      </c>
      <c r="E8" s="20">
        <v>392.1546</v>
      </c>
    </row>
    <row r="9" s="2" customFormat="1" ht="28.5" spans="1:5">
      <c r="A9" s="16">
        <v>4</v>
      </c>
      <c r="B9" s="17" t="s">
        <v>100</v>
      </c>
      <c r="C9" s="18">
        <v>1889367.33</v>
      </c>
      <c r="D9" s="19">
        <v>2834.051</v>
      </c>
      <c r="E9" s="20">
        <v>188.9367</v>
      </c>
    </row>
    <row r="10" s="2" customFormat="1" ht="14.25" spans="1:5">
      <c r="A10" s="16">
        <v>5</v>
      </c>
      <c r="B10" s="17" t="s">
        <v>101</v>
      </c>
      <c r="C10" s="18">
        <v>1349469.33</v>
      </c>
      <c r="D10" s="19">
        <v>2024.204</v>
      </c>
      <c r="E10" s="20">
        <v>134.9469</v>
      </c>
    </row>
    <row r="11" s="2" customFormat="1" ht="14.25" spans="1:5">
      <c r="A11" s="16">
        <v>6</v>
      </c>
      <c r="B11" s="17" t="s">
        <v>102</v>
      </c>
      <c r="C11" s="18">
        <v>3768667.33</v>
      </c>
      <c r="D11" s="25">
        <v>5653.001</v>
      </c>
      <c r="E11" s="20">
        <v>376.8667</v>
      </c>
    </row>
    <row r="12" s="2" customFormat="1" ht="42.75" spans="1:5">
      <c r="A12" s="16">
        <v>7</v>
      </c>
      <c r="B12" s="26" t="s">
        <v>103</v>
      </c>
      <c r="C12" s="18">
        <v>17962</v>
      </c>
      <c r="D12" s="27">
        <v>26.943</v>
      </c>
      <c r="E12" s="28">
        <v>1.7962</v>
      </c>
    </row>
    <row r="13" s="2" customFormat="1" ht="28.5" spans="1:5">
      <c r="A13" s="16">
        <v>8</v>
      </c>
      <c r="B13" s="17" t="s">
        <v>104</v>
      </c>
      <c r="C13" s="18">
        <v>334230</v>
      </c>
      <c r="D13" s="19">
        <v>501.345</v>
      </c>
      <c r="E13" s="20">
        <v>33.423</v>
      </c>
    </row>
    <row r="14" s="2" customFormat="1" ht="28.5" spans="1:5">
      <c r="A14" s="16">
        <v>9</v>
      </c>
      <c r="B14" s="26" t="s">
        <v>105</v>
      </c>
      <c r="C14" s="22">
        <v>480168</v>
      </c>
      <c r="D14" s="19">
        <v>720.252</v>
      </c>
      <c r="E14" s="29">
        <v>48.0168</v>
      </c>
    </row>
    <row r="15" s="2" customFormat="1" ht="14.25" spans="1:5">
      <c r="A15" s="16">
        <v>10</v>
      </c>
      <c r="B15" s="26" t="s">
        <v>106</v>
      </c>
      <c r="C15" s="22">
        <v>1144165</v>
      </c>
      <c r="D15" s="19">
        <v>1716.2475</v>
      </c>
      <c r="E15" s="29">
        <v>114.4165</v>
      </c>
    </row>
    <row r="16" s="2" customFormat="1" ht="30" customHeight="1" spans="1:5">
      <c r="A16" s="30" t="s">
        <v>107</v>
      </c>
      <c r="B16" s="31"/>
      <c r="C16" s="32">
        <f t="shared" ref="C16:E16" si="0">SUM(C6:C15)</f>
        <v>13091894.12</v>
      </c>
      <c r="D16" s="33">
        <f t="shared" si="0"/>
        <v>19638.1105</v>
      </c>
      <c r="E16" s="34">
        <f t="shared" si="0"/>
        <v>1309.18923333333</v>
      </c>
    </row>
  </sheetData>
  <mergeCells count="6">
    <mergeCell ref="A2:E2"/>
    <mergeCell ref="A3:E3"/>
    <mergeCell ref="C4:E4"/>
    <mergeCell ref="A16:B16"/>
    <mergeCell ref="A4:A5"/>
    <mergeCell ref="B4:B5"/>
  </mergeCells>
  <pageMargins left="0.75" right="0.75" top="1" bottom="1" header="0.5" footer="0.5"/>
  <pageSetup paperSize="8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商业服务业、居住用地</vt:lpstr>
      <vt:lpstr>工矿、仓储用地</vt:lpstr>
      <vt:lpstr>公共管理与公共服务、公用设施用地</vt:lpstr>
      <vt:lpstr>交通运输、陆地水域用地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Mr.S</cp:lastModifiedBy>
  <dcterms:created xsi:type="dcterms:W3CDTF">2020-02-12T17:17:00Z</dcterms:created>
  <dcterms:modified xsi:type="dcterms:W3CDTF">2026-01-21T02:24:11Z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3E10E39C2C6F445A85F4915996C056A5_13</vt:lpwstr>
  </property>
  <property fmtid="{D5CDD505-2E9C-101B-9397-08002B2CF9AE}" pid="4" name="CalculationRule">
    <vt:i4>0</vt:i4>
  </property>
</Properties>
</file>